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tabRatio="773" activeTab="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_FilterDatabase" localSheetId="3" hidden="1">表3.一般公共预算基本支出表!$A$5:$G$120</definedName>
    <definedName name="_xlnm.Print_Area" localSheetId="3">表3.一般公共预算基本支出表!$A$65:$E$120</definedName>
    <definedName name="_xlnm.Print_Titles" localSheetId="10">表10.政府采购预算表!$1:$9</definedName>
    <definedName name="_xlnm.Print_Titles" localSheetId="3">表3.一般公共预算基本支出表!$1:$8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<sst xmlns="http://schemas.openxmlformats.org/spreadsheetml/2006/main" count="1025" uniqueCount="417">
  <si>
    <t>鹿寨县鹿寨中学2021年部门（单位）预算报表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</si>
  <si>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</si>
  <si>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</si>
  <si>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</si>
  <si>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</si>
  <si>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</si>
  <si>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</si>
  <si>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</si>
  <si>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</si>
  <si>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</si>
  <si>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</si>
  <si>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</si>
  <si>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</si>
  <si>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</si>
  <si>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</si>
  <si>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</si>
  <si>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</si>
  <si>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</si>
  <si>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</si>
  <si>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</si>
  <si>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</si>
  <si>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</si>
  <si>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</si>
  <si>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</si>
  <si>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</si>
  <si>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</si>
  <si>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</si>
  <si>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</si>
  <si>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</si>
  <si>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</si>
  <si>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</si>
  <si>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</si>
  <si>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</si>
  <si>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</si>
  <si>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</si>
  <si>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</si>
  <si>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</si>
  <si>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</si>
  <si>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</si>
  <si>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</si>
  <si>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</si>
  <si>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</si>
  <si>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</si>
  <si>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</si>
  <si>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</si>
  <si>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</si>
  <si>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</si>
  <si>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</si>
  <si>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</si>
  <si>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</si>
  <si>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</si>
  <si>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</si>
  <si>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</si>
  <si>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</si>
  <si>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</si>
  <si>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</si>
  <si>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</si>
  <si>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</si>
  <si>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</si>
  <si>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</si>
  <si>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</si>
  <si>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</si>
  <si>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</si>
  <si>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</si>
  <si>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</si>
  <si>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</si>
  <si>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</si>
  <si>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</si>
  <si>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</si>
  <si>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</si>
  <si>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</si>
  <si>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</si>
  <si>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</si>
  <si>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</si>
  <si>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</si>
  <si>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</si>
  <si>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</si>
  <si>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</si>
  <si>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</si>
  <si>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</si>
  <si>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401003</t>
  </si>
  <si>
    <t xml:space="preserve">  鹿寨县鹿寨中学</t>
  </si>
  <si>
    <t>205</t>
  </si>
  <si>
    <t>02</t>
  </si>
  <si>
    <t>03</t>
  </si>
  <si>
    <t xml:space="preserve">          </t>
  </si>
  <si>
    <t xml:space="preserve">    初中教育</t>
  </si>
  <si>
    <t>04</t>
  </si>
  <si>
    <t xml:space="preserve">    高中教育</t>
  </si>
  <si>
    <t>208</t>
  </si>
  <si>
    <t>05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</si>
  <si>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</si>
  <si>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</si>
  <si>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</si>
  <si>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</si>
  <si>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</si>
  <si>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</si>
  <si>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</si>
  <si>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221</t>
  </si>
  <si>
    <t>01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</si>
  <si>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</si>
  <si>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</si>
  <si>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</si>
  <si>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</si>
  <si>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</si>
  <si>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</si>
  <si>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</si>
  <si>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初中教育</t>
  </si>
  <si>
    <t>301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</si>
  <si>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</si>
  <si>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</si>
  <si>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</si>
  <si>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</si>
  <si>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</si>
  <si>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</si>
  <si>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</si>
  <si>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</si>
  <si>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</si>
  <si>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</si>
  <si>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</si>
  <si>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</si>
  <si>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</si>
  <si>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</si>
  <si>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</si>
  <si>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</si>
  <si>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</si>
  <si>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</si>
  <si>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</si>
  <si>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</si>
  <si>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</si>
  <si>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</si>
  <si>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</si>
  <si>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</si>
  <si>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</si>
  <si>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</si>
  <si>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</si>
  <si>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</si>
  <si>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</si>
  <si>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</si>
  <si>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</si>
  <si>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</si>
  <si>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</si>
  <si>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</si>
  <si>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</si>
  <si>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</si>
  <si>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</si>
  <si>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</si>
  <si>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</si>
  <si>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</si>
  <si>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</si>
  <si>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</si>
  <si>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</si>
  <si>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</si>
  <si>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</si>
  <si>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</si>
  <si>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</si>
  <si>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</si>
  <si>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</si>
  <si>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</si>
  <si>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</si>
  <si>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</si>
  <si>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</si>
  <si>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</si>
  <si>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</si>
  <si>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</si>
  <si>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</si>
  <si>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</si>
  <si>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</si>
  <si>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</si>
  <si>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</si>
  <si>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</si>
  <si>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</si>
  <si>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</si>
  <si>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</si>
  <si>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</si>
  <si>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</si>
  <si>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</si>
  <si>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</si>
  <si>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</si>
  <si>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</si>
  <si>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</si>
  <si>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</si>
  <si>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</si>
  <si>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</si>
  <si>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</si>
  <si>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</si>
  <si>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</si>
  <si>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</si>
  <si>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</si>
  <si>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</si>
  <si>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</si>
  <si>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</si>
  <si>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</si>
  <si>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</si>
  <si>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</si>
  <si>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</si>
  <si>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</si>
  <si>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</si>
  <si>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</si>
  <si>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</si>
  <si>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</si>
  <si>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</si>
  <si>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</si>
  <si>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</si>
  <si>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</si>
  <si>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</si>
  <si>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</si>
  <si>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</si>
  <si>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</si>
  <si>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</si>
  <si>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</si>
  <si>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30311</t>
  </si>
  <si>
    <t>代缴社会保险费</t>
  </si>
  <si>
    <t>30399</t>
  </si>
  <si>
    <t>其他对个人和家庭的补助</t>
  </si>
  <si>
    <t>高中教育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</si>
  <si>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</si>
  <si>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</si>
  <si>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</si>
  <si>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</si>
  <si>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</si>
  <si>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</si>
  <si>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</si>
  <si>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</si>
  <si>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</si>
  <si>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</si>
  <si>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</si>
  <si>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</si>
  <si>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</si>
  <si>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</si>
  <si>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</si>
  <si>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</si>
  <si>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</si>
  <si>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</si>
  <si>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</si>
  <si>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</si>
  <si>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</si>
  <si>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</si>
  <si>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</si>
  <si>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</si>
  <si>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</si>
  <si>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</si>
  <si>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</si>
  <si>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</si>
  <si>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</si>
  <si>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</si>
  <si>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</si>
  <si>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</si>
  <si>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</si>
  <si>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</si>
  <si>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</si>
  <si>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</si>
  <si>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</si>
  <si>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</si>
  <si>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</si>
  <si>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</si>
  <si>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</si>
  <si>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</si>
  <si>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</si>
  <si>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</si>
  <si>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</si>
  <si>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</si>
  <si>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</si>
  <si>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</si>
  <si>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</si>
  <si>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</si>
  <si>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</si>
  <si>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</si>
  <si>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</si>
  <si>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</si>
  <si>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</si>
  <si>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</si>
  <si>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</si>
  <si>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</si>
  <si>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</si>
  <si>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</si>
  <si>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</si>
  <si>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</si>
  <si>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</si>
  <si>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</si>
  <si>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</si>
  <si>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</si>
  <si>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</si>
  <si>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</si>
  <si>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</si>
  <si>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</si>
  <si>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</si>
  <si>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</si>
  <si>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</si>
  <si>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</si>
  <si>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</si>
  <si>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</si>
  <si>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</si>
  <si>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</si>
  <si>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</si>
  <si>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</si>
  <si>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</si>
  <si>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</si>
  <si>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</si>
  <si>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</si>
  <si>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</si>
  <si>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</si>
  <si>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</si>
  <si>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</si>
  <si>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</si>
  <si>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</si>
  <si>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</si>
  <si>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</si>
  <si>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</si>
  <si>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</si>
  <si>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</si>
  <si>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</si>
  <si>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</si>
  <si>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</si>
  <si>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</si>
  <si>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</si>
  <si>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</si>
  <si>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</si>
  <si>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</si>
  <si>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</si>
  <si>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</si>
  <si>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</si>
  <si>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</si>
  <si>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</si>
  <si>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</si>
  <si>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</si>
  <si>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</si>
  <si>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</si>
  <si>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</si>
  <si>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</si>
  <si>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</si>
  <si>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</si>
  <si>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</si>
  <si>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</si>
  <si>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</si>
  <si>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鹿寨县鹿寨中学</t>
  </si>
  <si>
    <t>事业单位离退休</t>
  </si>
  <si>
    <t>机关事业单位基本养老保险缴费支出</t>
  </si>
  <si>
    <t>机关事业单位职业年金缴费支出</t>
  </si>
  <si>
    <t>事业单位医疗</t>
  </si>
  <si>
    <t xml:space="preserve">  住房公积金</t>
  </si>
  <si>
    <t>公开07表</t>
  </si>
  <si>
    <t>部门支出总表</t>
  </si>
  <si>
    <t>单位名称(功能分类科目名称)</t>
  </si>
  <si>
    <r>
      <rPr>
        <sz val="11"/>
        <color indexed="8"/>
        <rFont val="宋体"/>
        <charset val="134"/>
        <scheme val="minor"/>
      </rPr>
      <t>4</t>
    </r>
    <r>
      <rPr>
        <sz val="11"/>
        <color indexed="8"/>
        <rFont val="宋体"/>
        <charset val="134"/>
        <scheme val="minor"/>
      </rPr>
      <t>01003</t>
    </r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</si>
  <si>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</si>
  <si>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</si>
  <si>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</si>
  <si>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</si>
  <si>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</si>
  <si>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</si>
  <si>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</si>
  <si>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</si>
  <si>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</si>
  <si>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</si>
  <si>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</si>
  <si>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</si>
  <si>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</si>
  <si>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</si>
  <si>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</si>
  <si>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</si>
  <si>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</si>
  <si>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</si>
  <si>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</si>
  <si>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</si>
  <si>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</si>
  <si>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</si>
  <si>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</si>
  <si>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</si>
  <si>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</si>
  <si>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</si>
  <si>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401003</t>
  </si>
  <si>
    <t>灭火器</t>
  </si>
  <si>
    <t>文件柜</t>
  </si>
  <si>
    <t>自动复印机</t>
  </si>
  <si>
    <t xml:space="preserve">
230光束灯
Nightsun GA070
</t>
  </si>
  <si>
    <t>LED染色PAR 灯
Nightsun SPC049M</t>
  </si>
  <si>
    <t>LED摇头蜘蛛灯
Nightsun SPB203</t>
  </si>
  <si>
    <t>全彩动画激光1W
Nightsun SD118</t>
  </si>
  <si>
    <t>256CH DMX专业控台
Nightsun SM007B</t>
  </si>
  <si>
    <t>8路信号放大器
Nightsun GM035K</t>
  </si>
  <si>
    <t>线材及安装</t>
  </si>
  <si>
    <t>防火墙
神州DCFW-1800E-N6008</t>
  </si>
  <si>
    <t>核心交换机
神州CS-6200-28F</t>
  </si>
  <si>
    <t>接入交换机
神州S4600-28P-SI</t>
  </si>
  <si>
    <t>双向指向音箱
湖山20W</t>
  </si>
  <si>
    <t>功率放大器
湖山1500W</t>
  </si>
  <si>
    <t>电源时序器</t>
  </si>
  <si>
    <t>室外音柱
湖山50W</t>
  </si>
  <si>
    <t>线材及人工</t>
  </si>
  <si>
    <t>扫描仪</t>
  </si>
  <si>
    <t>双面打印机</t>
  </si>
  <si>
    <t>柜子</t>
  </si>
  <si>
    <t>物理实验室标准安装</t>
  </si>
  <si>
    <t>物理实验室器材</t>
  </si>
  <si>
    <t>化学实验室药品及器材</t>
  </si>
  <si>
    <t>生物实验室药品及器材</t>
  </si>
  <si>
    <t>图书馆图书</t>
  </si>
  <si>
    <t>阅览室杂志</t>
  </si>
  <si>
    <t>复印打印一体机</t>
  </si>
  <si>
    <t>摄像照相机</t>
  </si>
  <si>
    <t>米粉汤锅</t>
  </si>
  <si>
    <t>切菜机</t>
  </si>
  <si>
    <t>切肉机</t>
  </si>
  <si>
    <t>冰柜</t>
  </si>
  <si>
    <t>灭火器、应急灯、垃圾桶</t>
  </si>
  <si>
    <t>教学楼吊扇</t>
  </si>
  <si>
    <t>监控系统</t>
  </si>
  <si>
    <t>台式电脑</t>
  </si>
  <si>
    <t>激光打印机</t>
  </si>
  <si>
    <t>空调</t>
  </si>
  <si>
    <t>办公桌椅</t>
  </si>
  <si>
    <t>学生床</t>
  </si>
  <si>
    <t>学生椅子</t>
  </si>
  <si>
    <t>食堂桌椅</t>
  </si>
  <si>
    <t>深井泵</t>
  </si>
  <si>
    <t>答题卡阅卷机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</si>
</sst>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0"/>
    <numFmt numFmtId="177" formatCode="#,##0_ "/>
    <numFmt numFmtId="178" formatCode="###,###,###,##0.00"/>
    <numFmt numFmtId="179" formatCode="0.00_);[Red]\(0.00\)"/>
    <numFmt numFmtId="180" formatCode="0.00_ "/>
    <numFmt numFmtId="181" formatCode="#,##0.000000_ "/>
    <numFmt numFmtId="182" formatCode="0_ "/>
    <numFmt numFmtId="183" formatCode=";;"/>
  </numFmts>
  <fonts count="3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8"/>
      <name val="SimSun"/>
      <charset val="134"/>
    </font>
    <font>
      <sz val="8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SimSun"/>
      <charset val="134"/>
    </font>
    <font>
      <b/>
      <sz val="15"/>
      <color theme="1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9"/>
      <name val="SimSun"/>
      <charset val="134"/>
    </font>
    <font>
      <sz val="34"/>
      <name val="SimSun"/>
      <charset val="134"/>
    </font>
    <font>
      <sz val="38"/>
      <name val="SimSu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" fillId="13" borderId="13" applyNumberFormat="0" applyFon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4" fillId="20" borderId="16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>
      <alignment vertical="center"/>
    </xf>
    <xf numFmtId="0" fontId="3" fillId="0" borderId="3" xfId="0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justify" vertical="center"/>
    </xf>
    <xf numFmtId="177" fontId="4" fillId="2" borderId="3" xfId="0" applyNumberFormat="1" applyFont="1" applyFill="1" applyBorder="1" applyAlignment="1">
      <alignment horizontal="right"/>
    </xf>
    <xf numFmtId="178" fontId="4" fillId="2" borderId="3" xfId="0" applyNumberFormat="1" applyFont="1" applyFill="1" applyBorder="1" applyAlignment="1">
      <alignment horizontal="right"/>
    </xf>
    <xf numFmtId="49" fontId="4" fillId="2" borderId="3" xfId="0" applyNumberFormat="1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6" fillId="0" borderId="3" xfId="0" applyFont="1" applyBorder="1">
      <alignment vertical="center"/>
    </xf>
    <xf numFmtId="0" fontId="7" fillId="0" borderId="4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left" vertical="center" wrapText="1"/>
    </xf>
    <xf numFmtId="179" fontId="6" fillId="0" borderId="3" xfId="0" applyNumberFormat="1" applyFont="1" applyFill="1" applyBorder="1" applyAlignment="1" applyProtection="1">
      <alignment horizontal="right" vertical="center"/>
    </xf>
    <xf numFmtId="49" fontId="7" fillId="0" borderId="5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vertical="center" wrapText="1"/>
    </xf>
    <xf numFmtId="179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179" fontId="6" fillId="0" borderId="0" xfId="0" applyNumberFormat="1" applyFont="1">
      <alignment vertical="center"/>
    </xf>
    <xf numFmtId="180" fontId="6" fillId="0" borderId="0" xfId="0" applyNumberFormat="1" applyFont="1" applyFill="1">
      <alignment vertical="center"/>
    </xf>
    <xf numFmtId="181" fontId="6" fillId="0" borderId="0" xfId="0" applyNumberFormat="1" applyFont="1">
      <alignment vertical="center"/>
    </xf>
    <xf numFmtId="179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 wrapText="1"/>
    </xf>
    <xf numFmtId="0" fontId="6" fillId="0" borderId="6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3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43" fontId="9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1" fillId="3" borderId="0" xfId="0" applyFont="1" applyFill="1">
      <alignment vertical="center"/>
    </xf>
    <xf numFmtId="0" fontId="11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82" fontId="1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180" fontId="1" fillId="3" borderId="3" xfId="0" applyNumberFormat="1" applyFont="1" applyFill="1" applyBorder="1" applyAlignment="1">
      <alignment horizontal="center" vertical="center" wrapText="1"/>
    </xf>
    <xf numFmtId="180" fontId="1" fillId="3" borderId="2" xfId="0" applyNumberFormat="1" applyFont="1" applyFill="1" applyBorder="1" applyAlignment="1">
      <alignment horizontal="center" vertical="center" wrapText="1"/>
    </xf>
    <xf numFmtId="180" fontId="11" fillId="3" borderId="0" xfId="0" applyNumberFormat="1" applyFont="1" applyFill="1">
      <alignment vertical="center"/>
    </xf>
    <xf numFmtId="0" fontId="11" fillId="3" borderId="3" xfId="0" applyFont="1" applyFill="1" applyBorder="1" applyAlignment="1">
      <alignment vertical="center"/>
    </xf>
    <xf numFmtId="49" fontId="12" fillId="3" borderId="3" xfId="0" applyNumberFormat="1" applyFont="1" applyFill="1" applyBorder="1" applyAlignment="1" applyProtection="1"/>
    <xf numFmtId="49" fontId="13" fillId="3" borderId="3" xfId="0" applyNumberFormat="1" applyFont="1" applyFill="1" applyBorder="1" applyAlignment="1" applyProtection="1">
      <alignment horizontal="left" vertical="center" wrapText="1"/>
    </xf>
    <xf numFmtId="180" fontId="13" fillId="3" borderId="3" xfId="0" applyNumberFormat="1" applyFont="1" applyFill="1" applyBorder="1" applyAlignment="1" applyProtection="1">
      <alignment horizontal="center" vertical="center"/>
    </xf>
    <xf numFmtId="180" fontId="14" fillId="3" borderId="3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49" fontId="11" fillId="0" borderId="3" xfId="0" applyNumberFormat="1" applyFont="1" applyFill="1" applyBorder="1" applyAlignment="1" applyProtection="1">
      <alignment horizontal="left" vertical="center"/>
    </xf>
    <xf numFmtId="49" fontId="11" fillId="0" borderId="7" xfId="0" applyNumberFormat="1" applyFont="1" applyFill="1" applyBorder="1" applyAlignment="1" applyProtection="1">
      <alignment horizontal="left" vertical="center"/>
    </xf>
    <xf numFmtId="49" fontId="11" fillId="0" borderId="8" xfId="0" applyNumberFormat="1" applyFont="1" applyFill="1" applyBorder="1" applyAlignment="1" applyProtection="1">
      <alignment horizontal="left" vertical="center"/>
    </xf>
    <xf numFmtId="49" fontId="11" fillId="0" borderId="9" xfId="0" applyNumberFormat="1" applyFont="1" applyFill="1" applyBorder="1" applyAlignment="1" applyProtection="1">
      <alignment horizontal="left" vertical="center"/>
    </xf>
    <xf numFmtId="183" fontId="11" fillId="0" borderId="9" xfId="0" applyNumberFormat="1" applyFont="1" applyFill="1" applyBorder="1" applyAlignment="1" applyProtection="1">
      <alignment horizontal="left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180" fontId="11" fillId="0" borderId="0" xfId="0" applyNumberFormat="1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J30" sqref="J30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8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98" t="s">
        <v>0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R35" sqref="R35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8" t="s">
        <v>53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27" t="s">
        <v>348</v>
      </c>
      <c r="Y1" s="27"/>
    </row>
    <row r="2" ht="19.5" customHeight="1" spans="1:25">
      <c r="A2" s="19" t="s">
        <v>349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ht="14.25" customHeight="1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27" t="s">
        <v>3</v>
      </c>
      <c r="Y3" s="27"/>
    </row>
    <row r="4" ht="14.25" customHeight="1" spans="1:25">
      <c r="A4" s="20" t="s">
        <v>56</v>
      </c>
      <c r="B4" s="20"/>
      <c r="C4" s="20"/>
      <c r="D4" s="20" t="s">
        <v>309</v>
      </c>
      <c r="E4" s="20" t="s">
        <v>343</v>
      </c>
      <c r="F4" s="20" t="s">
        <v>59</v>
      </c>
      <c r="G4" s="20" t="s">
        <v>60</v>
      </c>
      <c r="H4" s="20"/>
      <c r="I4" s="20"/>
      <c r="J4" s="20"/>
      <c r="K4" s="20"/>
      <c r="L4" s="20" t="s">
        <v>61</v>
      </c>
      <c r="M4" s="20"/>
      <c r="N4" s="20"/>
      <c r="O4" s="20"/>
      <c r="P4" s="20"/>
      <c r="Q4" s="20"/>
      <c r="R4" s="20"/>
      <c r="S4" s="20"/>
      <c r="T4" s="20"/>
      <c r="U4" s="20"/>
      <c r="V4" s="20"/>
      <c r="W4" s="20" t="s">
        <v>62</v>
      </c>
      <c r="X4" s="20"/>
      <c r="Y4" s="20"/>
    </row>
    <row r="5" ht="48.2" customHeight="1" spans="1:25">
      <c r="A5" s="20" t="s">
        <v>63</v>
      </c>
      <c r="B5" s="20" t="s">
        <v>64</v>
      </c>
      <c r="C5" s="20" t="s">
        <v>65</v>
      </c>
      <c r="D5" s="20"/>
      <c r="E5" s="20"/>
      <c r="F5" s="20"/>
      <c r="G5" s="20" t="s">
        <v>66</v>
      </c>
      <c r="H5" s="20" t="s">
        <v>67</v>
      </c>
      <c r="I5" s="20" t="s">
        <v>68</v>
      </c>
      <c r="J5" s="20" t="s">
        <v>69</v>
      </c>
      <c r="K5" s="20" t="s">
        <v>70</v>
      </c>
      <c r="L5" s="20" t="s">
        <v>66</v>
      </c>
      <c r="M5" s="20" t="s">
        <v>67</v>
      </c>
      <c r="N5" s="20" t="s">
        <v>68</v>
      </c>
      <c r="O5" s="20" t="s">
        <v>69</v>
      </c>
      <c r="P5" s="20" t="s">
        <v>71</v>
      </c>
      <c r="Q5" s="20" t="s">
        <v>72</v>
      </c>
      <c r="R5" s="20" t="s">
        <v>73</v>
      </c>
      <c r="S5" s="20" t="s">
        <v>74</v>
      </c>
      <c r="T5" s="20" t="s">
        <v>75</v>
      </c>
      <c r="U5" s="20" t="s">
        <v>70</v>
      </c>
      <c r="V5" s="20" t="s">
        <v>76</v>
      </c>
      <c r="W5" s="20" t="s">
        <v>66</v>
      </c>
      <c r="X5" s="20" t="s">
        <v>60</v>
      </c>
      <c r="Y5" s="20" t="s">
        <v>77</v>
      </c>
    </row>
    <row r="6" ht="14.25" customHeight="1" spans="1:25">
      <c r="A6" s="20" t="s">
        <v>78</v>
      </c>
      <c r="B6" s="20" t="s">
        <v>78</v>
      </c>
      <c r="C6" s="20" t="s">
        <v>78</v>
      </c>
      <c r="D6" s="20" t="s">
        <v>79</v>
      </c>
      <c r="E6" s="20" t="s">
        <v>79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 s="20">
        <v>9</v>
      </c>
      <c r="O6" s="20">
        <v>10</v>
      </c>
      <c r="P6" s="20">
        <v>11</v>
      </c>
      <c r="Q6" s="20">
        <v>12</v>
      </c>
      <c r="R6" s="20">
        <v>13</v>
      </c>
      <c r="S6" s="20">
        <v>14</v>
      </c>
      <c r="T6" s="20">
        <v>15</v>
      </c>
      <c r="U6" s="20">
        <v>16</v>
      </c>
      <c r="V6" s="20">
        <v>17</v>
      </c>
      <c r="W6" s="20">
        <v>18</v>
      </c>
      <c r="X6" s="20">
        <v>19</v>
      </c>
      <c r="Y6" s="20">
        <v>20</v>
      </c>
    </row>
    <row r="7" s="1" customFormat="1" ht="14.25" customHeight="1" spans="1:25">
      <c r="A7" s="21"/>
      <c r="B7" s="21"/>
      <c r="C7" s="21"/>
      <c r="D7" s="21"/>
      <c r="E7" s="2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="1" customFormat="1" ht="14.25" customHeight="1" spans="1:25">
      <c r="A8" s="21"/>
      <c r="B8" s="21"/>
      <c r="C8" s="21"/>
      <c r="D8" s="21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="1" customFormat="1" ht="14.25" customHeight="1" spans="1:25">
      <c r="A9" s="21"/>
      <c r="B9" s="21"/>
      <c r="C9" s="21"/>
      <c r="D9" s="21"/>
      <c r="E9" s="21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ht="14.25" customHeight="1" spans="1:25">
      <c r="A10" s="23"/>
      <c r="B10" s="23"/>
      <c r="C10" s="23"/>
      <c r="D10" s="24"/>
      <c r="E10" s="23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ht="14.25" customHeight="1"/>
    <row r="12" ht="16.5" customHeight="1" spans="1:7">
      <c r="A12" s="26" t="s">
        <v>350</v>
      </c>
      <c r="B12" s="26"/>
      <c r="C12" s="26"/>
      <c r="D12" s="26"/>
      <c r="E12" s="26"/>
      <c r="F12" s="26"/>
      <c r="G12" s="2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57"/>
  <sheetViews>
    <sheetView topLeftCell="A7" workbookViewId="0">
      <selection activeCell="K13" sqref="K13"/>
    </sheetView>
  </sheetViews>
  <sheetFormatPr defaultColWidth="10" defaultRowHeight="13.5"/>
  <cols>
    <col min="1" max="1" width="3.75" style="1" customWidth="1"/>
    <col min="2" max="3" width="3" style="1" customWidth="1"/>
    <col min="4" max="4" width="5.125" style="1" customWidth="1"/>
    <col min="5" max="5" width="10.25" style="1" customWidth="1"/>
    <col min="6" max="6" width="4.5" style="1" customWidth="1"/>
    <col min="7" max="7" width="3.625" style="1" customWidth="1"/>
    <col min="8" max="8" width="5.125" style="1" customWidth="1"/>
    <col min="9" max="9" width="15.875" style="1" customWidth="1"/>
    <col min="10" max="10" width="7.125" style="1" customWidth="1"/>
    <col min="11" max="11" width="10.375" style="1" customWidth="1"/>
    <col min="12" max="12" width="8" style="1" customWidth="1"/>
    <col min="13" max="13" width="4.875" style="1" customWidth="1"/>
    <col min="14" max="14" width="4.25" style="1" customWidth="1"/>
    <col min="15" max="15" width="4.5" style="1" customWidth="1"/>
    <col min="16" max="16" width="3" style="1" customWidth="1"/>
    <col min="17" max="17" width="2.875" style="1" customWidth="1"/>
    <col min="18" max="18" width="6" style="1" customWidth="1"/>
    <col min="19" max="19" width="7" style="1" customWidth="1"/>
    <col min="20" max="20" width="4" style="1" customWidth="1"/>
    <col min="21" max="21" width="6.875" style="1" customWidth="1"/>
    <col min="22" max="22" width="8" style="1" customWidth="1"/>
    <col min="23" max="23" width="6.5" style="1" customWidth="1"/>
    <col min="24" max="24" width="6.87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7" t="s">
        <v>351</v>
      </c>
      <c r="AI1" s="17"/>
    </row>
    <row r="2" ht="23.45" customHeight="1" spans="1:35">
      <c r="A2" s="3" t="s">
        <v>352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7" t="s">
        <v>3</v>
      </c>
      <c r="AI3" s="17"/>
    </row>
    <row r="4" ht="14.25" customHeight="1" spans="1:35">
      <c r="A4" s="4" t="s">
        <v>56</v>
      </c>
      <c r="B4" s="4"/>
      <c r="C4" s="4"/>
      <c r="D4" s="4" t="s">
        <v>309</v>
      </c>
      <c r="E4" s="4" t="s">
        <v>343</v>
      </c>
      <c r="F4" s="4" t="s">
        <v>353</v>
      </c>
      <c r="G4" s="4" t="s">
        <v>354</v>
      </c>
      <c r="H4" s="4" t="s">
        <v>355</v>
      </c>
      <c r="I4" s="4" t="s">
        <v>356</v>
      </c>
      <c r="J4" s="4" t="s">
        <v>357</v>
      </c>
      <c r="K4" s="4" t="s">
        <v>358</v>
      </c>
      <c r="L4" s="4" t="s">
        <v>359</v>
      </c>
      <c r="M4" s="4"/>
      <c r="N4" s="4"/>
      <c r="O4" s="4"/>
      <c r="P4" s="4"/>
      <c r="Q4" s="4"/>
      <c r="R4" s="4"/>
      <c r="S4" s="4"/>
      <c r="T4" s="4"/>
      <c r="U4" s="4" t="s">
        <v>360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361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312</v>
      </c>
      <c r="N5" s="4"/>
      <c r="O5" s="4"/>
      <c r="P5" s="4" t="s">
        <v>313</v>
      </c>
      <c r="Q5" s="4" t="s">
        <v>314</v>
      </c>
      <c r="R5" s="4" t="s">
        <v>315</v>
      </c>
      <c r="S5" s="4" t="s">
        <v>316</v>
      </c>
      <c r="T5" s="4" t="s">
        <v>362</v>
      </c>
      <c r="U5" s="4" t="s">
        <v>9</v>
      </c>
      <c r="V5" s="4" t="s">
        <v>363</v>
      </c>
      <c r="W5" s="4"/>
      <c r="X5" s="4"/>
      <c r="Y5" s="4"/>
      <c r="Z5" s="4"/>
      <c r="AA5" s="4"/>
      <c r="AB5" s="4"/>
      <c r="AC5" s="4"/>
      <c r="AD5" s="4"/>
      <c r="AE5" s="4" t="s">
        <v>364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365</v>
      </c>
      <c r="O6" s="4" t="s">
        <v>319</v>
      </c>
      <c r="P6" s="4"/>
      <c r="Q6" s="4"/>
      <c r="R6" s="4"/>
      <c r="S6" s="4"/>
      <c r="T6" s="4"/>
      <c r="U6" s="4"/>
      <c r="V6" s="4" t="s">
        <v>66</v>
      </c>
      <c r="W6" s="4" t="s">
        <v>366</v>
      </c>
      <c r="X6" s="4"/>
      <c r="Y6" s="4"/>
      <c r="Z6" s="4"/>
      <c r="AA6" s="4" t="s">
        <v>367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66</v>
      </c>
      <c r="X8" s="5" t="s">
        <v>368</v>
      </c>
      <c r="Y8" s="5" t="s">
        <v>369</v>
      </c>
      <c r="Z8" s="5" t="s">
        <v>370</v>
      </c>
      <c r="AA8" s="5" t="s">
        <v>66</v>
      </c>
      <c r="AB8" s="5" t="s">
        <v>368</v>
      </c>
      <c r="AC8" s="5" t="s">
        <v>369</v>
      </c>
      <c r="AD8" s="5" t="s">
        <v>370</v>
      </c>
      <c r="AE8" s="5" t="s">
        <v>66</v>
      </c>
      <c r="AF8" s="5" t="s">
        <v>368</v>
      </c>
      <c r="AG8" s="5" t="s">
        <v>369</v>
      </c>
      <c r="AH8" s="5" t="s">
        <v>370</v>
      </c>
      <c r="AI8" s="5"/>
    </row>
    <row r="9" ht="14.25" customHeight="1" spans="1:35">
      <c r="A9" s="6" t="s">
        <v>79</v>
      </c>
      <c r="B9" s="6" t="s">
        <v>79</v>
      </c>
      <c r="C9" s="6" t="s">
        <v>79</v>
      </c>
      <c r="D9" s="6" t="s">
        <v>79</v>
      </c>
      <c r="E9" s="6" t="s">
        <v>79</v>
      </c>
      <c r="F9" s="6" t="s">
        <v>79</v>
      </c>
      <c r="G9" s="6" t="s">
        <v>79</v>
      </c>
      <c r="H9" s="6" t="s">
        <v>79</v>
      </c>
      <c r="I9" s="6" t="s">
        <v>79</v>
      </c>
      <c r="J9" s="6">
        <v>1</v>
      </c>
      <c r="K9" s="6">
        <v>2</v>
      </c>
      <c r="L9" s="6">
        <v>3</v>
      </c>
      <c r="M9" s="6">
        <v>4</v>
      </c>
      <c r="N9" s="6">
        <v>5</v>
      </c>
      <c r="O9" s="6">
        <v>6</v>
      </c>
      <c r="P9" s="6">
        <v>7</v>
      </c>
      <c r="Q9" s="6">
        <v>8</v>
      </c>
      <c r="R9" s="6">
        <v>9</v>
      </c>
      <c r="S9" s="6">
        <v>10</v>
      </c>
      <c r="T9" s="6">
        <v>11</v>
      </c>
      <c r="U9" s="6">
        <v>12</v>
      </c>
      <c r="V9" s="6">
        <v>13</v>
      </c>
      <c r="W9" s="6">
        <v>14</v>
      </c>
      <c r="X9" s="6">
        <v>15</v>
      </c>
      <c r="Y9" s="6">
        <v>16</v>
      </c>
      <c r="Z9" s="6">
        <v>17</v>
      </c>
      <c r="AA9" s="6">
        <v>18</v>
      </c>
      <c r="AB9" s="6">
        <v>19</v>
      </c>
      <c r="AC9" s="6">
        <v>20</v>
      </c>
      <c r="AD9" s="6">
        <v>21</v>
      </c>
      <c r="AE9" s="6">
        <v>22</v>
      </c>
      <c r="AF9" s="6">
        <v>23</v>
      </c>
      <c r="AG9" s="6">
        <v>24</v>
      </c>
      <c r="AH9" s="6">
        <v>25</v>
      </c>
      <c r="AI9" s="6">
        <v>26</v>
      </c>
    </row>
    <row r="10" ht="22.7" customHeight="1" spans="1:35">
      <c r="A10" s="7"/>
      <c r="B10" s="7"/>
      <c r="C10" s="7"/>
      <c r="D10" s="7"/>
      <c r="E10" s="7" t="s">
        <v>9</v>
      </c>
      <c r="F10" s="8"/>
      <c r="G10" s="8"/>
      <c r="H10" s="8"/>
      <c r="I10" s="8"/>
      <c r="J10" s="11"/>
      <c r="K10" s="10"/>
      <c r="L10" s="12">
        <f>L11</f>
        <v>119.5</v>
      </c>
      <c r="M10" s="12"/>
      <c r="N10" s="12"/>
      <c r="O10" s="12"/>
      <c r="P10" s="12"/>
      <c r="Q10" s="12"/>
      <c r="R10" s="12">
        <f>R11</f>
        <v>119.5</v>
      </c>
      <c r="S10" s="12"/>
      <c r="T10" s="12"/>
      <c r="U10" s="12">
        <v>119.5</v>
      </c>
      <c r="V10" s="12">
        <v>119.5</v>
      </c>
      <c r="W10" s="12">
        <v>119.5</v>
      </c>
      <c r="X10" s="12">
        <v>119.5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0"/>
    </row>
    <row r="11" ht="22.7" customHeight="1" spans="1:35">
      <c r="A11" s="7"/>
      <c r="B11" s="7"/>
      <c r="C11" s="7"/>
      <c r="D11" s="7" t="s">
        <v>371</v>
      </c>
      <c r="E11" s="7" t="s">
        <v>81</v>
      </c>
      <c r="F11" s="8"/>
      <c r="G11" s="8"/>
      <c r="H11" s="8"/>
      <c r="I11" s="8"/>
      <c r="J11" s="11"/>
      <c r="K11" s="10"/>
      <c r="L11" s="12">
        <f>SUM(L12:L57)</f>
        <v>119.5</v>
      </c>
      <c r="M11" s="12"/>
      <c r="N11" s="12"/>
      <c r="O11" s="12"/>
      <c r="P11" s="12"/>
      <c r="Q11" s="12"/>
      <c r="R11" s="12">
        <f t="shared" ref="R11" si="0">SUM(R12:R57)</f>
        <v>119.5</v>
      </c>
      <c r="S11" s="12"/>
      <c r="T11" s="12"/>
      <c r="U11" s="12">
        <v>119.5</v>
      </c>
      <c r="V11" s="12">
        <v>119.5</v>
      </c>
      <c r="W11" s="12">
        <v>119.5</v>
      </c>
      <c r="X11" s="12">
        <v>119.5</v>
      </c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0"/>
    </row>
    <row r="12" ht="18" customHeight="1" spans="1:35">
      <c r="A12" s="7" t="s">
        <v>82</v>
      </c>
      <c r="B12" s="7" t="s">
        <v>83</v>
      </c>
      <c r="C12" s="7" t="s">
        <v>87</v>
      </c>
      <c r="D12" s="7" t="s">
        <v>85</v>
      </c>
      <c r="E12" s="7" t="s">
        <v>88</v>
      </c>
      <c r="F12" s="8"/>
      <c r="G12" s="8"/>
      <c r="H12" s="8"/>
      <c r="I12" s="13" t="s">
        <v>372</v>
      </c>
      <c r="J12" s="14">
        <v>50</v>
      </c>
      <c r="K12" s="15">
        <v>150</v>
      </c>
      <c r="L12" s="12">
        <f>R12</f>
        <v>0.75</v>
      </c>
      <c r="M12" s="12"/>
      <c r="N12" s="12"/>
      <c r="O12" s="12"/>
      <c r="P12" s="12"/>
      <c r="Q12" s="12"/>
      <c r="R12" s="12">
        <f>J12*K12/10000</f>
        <v>0.75</v>
      </c>
      <c r="S12" s="12"/>
      <c r="T12" s="12"/>
      <c r="U12" s="12">
        <v>0.75</v>
      </c>
      <c r="V12" s="12">
        <v>0.75</v>
      </c>
      <c r="W12" s="12">
        <v>0.75</v>
      </c>
      <c r="X12" s="12">
        <v>0.75</v>
      </c>
      <c r="Y12" s="12"/>
      <c r="Z12" s="12"/>
      <c r="AA12" s="12"/>
      <c r="AB12" s="12"/>
      <c r="AC12" s="12"/>
      <c r="AD12" s="12"/>
      <c r="AE12" s="12"/>
      <c r="AF12" s="12"/>
      <c r="AG12" s="12"/>
      <c r="AH12" s="10"/>
      <c r="AI12" s="9"/>
    </row>
    <row r="13" ht="18" customHeight="1" spans="1:35">
      <c r="A13" s="7" t="s">
        <v>82</v>
      </c>
      <c r="B13" s="7" t="s">
        <v>83</v>
      </c>
      <c r="C13" s="7" t="s">
        <v>87</v>
      </c>
      <c r="D13" s="7" t="s">
        <v>85</v>
      </c>
      <c r="E13" s="7" t="s">
        <v>88</v>
      </c>
      <c r="F13" s="8"/>
      <c r="G13" s="8"/>
      <c r="H13" s="8"/>
      <c r="I13" s="13" t="s">
        <v>373</v>
      </c>
      <c r="J13" s="14">
        <v>4</v>
      </c>
      <c r="K13" s="15">
        <v>800</v>
      </c>
      <c r="L13" s="12">
        <f t="shared" ref="L13:L57" si="1">R13</f>
        <v>0.32</v>
      </c>
      <c r="M13" s="12"/>
      <c r="N13" s="12"/>
      <c r="O13" s="12"/>
      <c r="P13" s="12"/>
      <c r="Q13" s="12"/>
      <c r="R13" s="12">
        <f t="shared" ref="R13:R57" si="2">J13*K13/10000</f>
        <v>0.32</v>
      </c>
      <c r="S13" s="12"/>
      <c r="T13" s="12"/>
      <c r="U13" s="12">
        <v>0.32</v>
      </c>
      <c r="V13" s="12">
        <v>0.32</v>
      </c>
      <c r="W13" s="12">
        <v>0.32</v>
      </c>
      <c r="X13" s="12">
        <v>0.32</v>
      </c>
      <c r="Y13" s="12"/>
      <c r="Z13" s="12"/>
      <c r="AA13" s="12"/>
      <c r="AB13" s="12"/>
      <c r="AC13" s="12"/>
      <c r="AD13" s="12"/>
      <c r="AE13" s="12"/>
      <c r="AF13" s="12"/>
      <c r="AG13" s="12"/>
      <c r="AH13" s="10"/>
      <c r="AI13" s="9"/>
    </row>
    <row r="14" ht="18" customHeight="1" spans="1:35">
      <c r="A14" s="7" t="s">
        <v>82</v>
      </c>
      <c r="B14" s="7" t="s">
        <v>83</v>
      </c>
      <c r="C14" s="7" t="s">
        <v>87</v>
      </c>
      <c r="D14" s="7" t="s">
        <v>85</v>
      </c>
      <c r="E14" s="7" t="s">
        <v>88</v>
      </c>
      <c r="F14" s="8"/>
      <c r="G14" s="8"/>
      <c r="H14" s="8"/>
      <c r="I14" s="13" t="s">
        <v>374</v>
      </c>
      <c r="J14" s="14">
        <v>1</v>
      </c>
      <c r="K14" s="15">
        <v>30000</v>
      </c>
      <c r="L14" s="12">
        <f t="shared" si="1"/>
        <v>3</v>
      </c>
      <c r="M14" s="12"/>
      <c r="N14" s="12"/>
      <c r="O14" s="12"/>
      <c r="P14" s="12"/>
      <c r="Q14" s="12"/>
      <c r="R14" s="12">
        <f t="shared" si="2"/>
        <v>3</v>
      </c>
      <c r="S14" s="12"/>
      <c r="T14" s="12"/>
      <c r="U14" s="12">
        <v>3</v>
      </c>
      <c r="V14" s="12">
        <v>3</v>
      </c>
      <c r="W14" s="12">
        <v>3</v>
      </c>
      <c r="X14" s="12">
        <v>3</v>
      </c>
      <c r="Y14" s="12"/>
      <c r="Z14" s="12"/>
      <c r="AA14" s="12"/>
      <c r="AB14" s="12"/>
      <c r="AC14" s="12"/>
      <c r="AD14" s="12"/>
      <c r="AE14" s="12"/>
      <c r="AF14" s="12"/>
      <c r="AG14" s="12"/>
      <c r="AH14" s="10"/>
      <c r="AI14" s="9"/>
    </row>
    <row r="15" ht="22.5" customHeight="1" spans="1:35">
      <c r="A15" s="7" t="s">
        <v>82</v>
      </c>
      <c r="B15" s="7" t="s">
        <v>83</v>
      </c>
      <c r="C15" s="7" t="s">
        <v>87</v>
      </c>
      <c r="D15" s="7" t="s">
        <v>85</v>
      </c>
      <c r="E15" s="7" t="s">
        <v>88</v>
      </c>
      <c r="F15" s="8"/>
      <c r="G15" s="8"/>
      <c r="H15" s="8"/>
      <c r="I15" s="16" t="s">
        <v>375</v>
      </c>
      <c r="J15" s="14">
        <v>8</v>
      </c>
      <c r="K15" s="15">
        <v>2950</v>
      </c>
      <c r="L15" s="12">
        <f t="shared" si="1"/>
        <v>2.36</v>
      </c>
      <c r="M15" s="12"/>
      <c r="N15" s="12"/>
      <c r="O15" s="12"/>
      <c r="P15" s="12"/>
      <c r="Q15" s="12"/>
      <c r="R15" s="12">
        <f t="shared" si="2"/>
        <v>2.36</v>
      </c>
      <c r="S15" s="12"/>
      <c r="T15" s="12"/>
      <c r="U15" s="12">
        <v>2.36</v>
      </c>
      <c r="V15" s="12">
        <v>2.36</v>
      </c>
      <c r="W15" s="12">
        <v>2.36</v>
      </c>
      <c r="X15" s="12">
        <v>2.36</v>
      </c>
      <c r="Y15" s="12"/>
      <c r="Z15" s="12"/>
      <c r="AA15" s="12"/>
      <c r="AB15" s="12"/>
      <c r="AC15" s="12"/>
      <c r="AD15" s="12"/>
      <c r="AE15" s="12"/>
      <c r="AF15" s="12"/>
      <c r="AG15" s="12"/>
      <c r="AH15" s="10"/>
      <c r="AI15" s="9"/>
    </row>
    <row r="16" ht="29.25" customHeight="1" spans="1:35">
      <c r="A16" s="7" t="s">
        <v>82</v>
      </c>
      <c r="B16" s="7" t="s">
        <v>83</v>
      </c>
      <c r="C16" s="7" t="s">
        <v>87</v>
      </c>
      <c r="D16" s="7" t="s">
        <v>85</v>
      </c>
      <c r="E16" s="7" t="s">
        <v>88</v>
      </c>
      <c r="F16" s="9"/>
      <c r="G16" s="9"/>
      <c r="H16" s="9"/>
      <c r="I16" s="16" t="s">
        <v>376</v>
      </c>
      <c r="J16" s="14">
        <v>18</v>
      </c>
      <c r="K16" s="15">
        <v>600</v>
      </c>
      <c r="L16" s="12">
        <f t="shared" si="1"/>
        <v>1.08</v>
      </c>
      <c r="M16" s="9"/>
      <c r="N16" s="9"/>
      <c r="O16" s="9"/>
      <c r="P16" s="9"/>
      <c r="Q16" s="9"/>
      <c r="R16" s="12">
        <f t="shared" si="2"/>
        <v>1.08</v>
      </c>
      <c r="S16" s="9"/>
      <c r="T16" s="9"/>
      <c r="U16" s="12">
        <v>1.08</v>
      </c>
      <c r="V16" s="12">
        <v>1.08</v>
      </c>
      <c r="W16" s="12">
        <v>1.08</v>
      </c>
      <c r="X16" s="12">
        <v>1.08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ht="30" customHeight="1" spans="1:35">
      <c r="A17" s="7" t="s">
        <v>82</v>
      </c>
      <c r="B17" s="7" t="s">
        <v>83</v>
      </c>
      <c r="C17" s="7" t="s">
        <v>87</v>
      </c>
      <c r="D17" s="7" t="s">
        <v>85</v>
      </c>
      <c r="E17" s="7" t="s">
        <v>88</v>
      </c>
      <c r="F17" s="9"/>
      <c r="G17" s="9"/>
      <c r="H17" s="9"/>
      <c r="I17" s="16" t="s">
        <v>377</v>
      </c>
      <c r="J17" s="14">
        <v>2</v>
      </c>
      <c r="K17" s="15">
        <v>2500</v>
      </c>
      <c r="L17" s="12">
        <f t="shared" si="1"/>
        <v>0.5</v>
      </c>
      <c r="M17" s="9"/>
      <c r="N17" s="9"/>
      <c r="O17" s="9"/>
      <c r="P17" s="9"/>
      <c r="Q17" s="9"/>
      <c r="R17" s="12">
        <f t="shared" si="2"/>
        <v>0.5</v>
      </c>
      <c r="S17" s="9"/>
      <c r="T17" s="9"/>
      <c r="U17" s="12">
        <v>0.5</v>
      </c>
      <c r="V17" s="12">
        <v>0.5</v>
      </c>
      <c r="W17" s="12">
        <v>0.5</v>
      </c>
      <c r="X17" s="12">
        <v>0.5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ht="25.5" customHeight="1" spans="1:35">
      <c r="A18" s="7" t="s">
        <v>82</v>
      </c>
      <c r="B18" s="7" t="s">
        <v>83</v>
      </c>
      <c r="C18" s="7" t="s">
        <v>87</v>
      </c>
      <c r="D18" s="7" t="s">
        <v>85</v>
      </c>
      <c r="E18" s="7" t="s">
        <v>88</v>
      </c>
      <c r="F18" s="9"/>
      <c r="G18" s="9"/>
      <c r="H18" s="9"/>
      <c r="I18" s="16" t="s">
        <v>378</v>
      </c>
      <c r="J18" s="14">
        <v>2</v>
      </c>
      <c r="K18" s="15">
        <v>2650</v>
      </c>
      <c r="L18" s="12">
        <f t="shared" si="1"/>
        <v>0.53</v>
      </c>
      <c r="M18" s="9"/>
      <c r="N18" s="9"/>
      <c r="O18" s="9"/>
      <c r="P18" s="9"/>
      <c r="Q18" s="9"/>
      <c r="R18" s="12">
        <f t="shared" si="2"/>
        <v>0.53</v>
      </c>
      <c r="S18" s="9"/>
      <c r="T18" s="9"/>
      <c r="U18" s="12">
        <v>0.53</v>
      </c>
      <c r="V18" s="12">
        <v>0.53</v>
      </c>
      <c r="W18" s="12">
        <v>0.53</v>
      </c>
      <c r="X18" s="12">
        <v>0.53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ht="28.5" customHeight="1" spans="1:35">
      <c r="A19" s="7" t="s">
        <v>82</v>
      </c>
      <c r="B19" s="7" t="s">
        <v>83</v>
      </c>
      <c r="C19" s="7" t="s">
        <v>87</v>
      </c>
      <c r="D19" s="7" t="s">
        <v>85</v>
      </c>
      <c r="E19" s="7" t="s">
        <v>88</v>
      </c>
      <c r="F19" s="9"/>
      <c r="G19" s="9"/>
      <c r="H19" s="10"/>
      <c r="I19" s="16" t="s">
        <v>379</v>
      </c>
      <c r="J19" s="14">
        <v>1</v>
      </c>
      <c r="K19" s="15">
        <v>2500</v>
      </c>
      <c r="L19" s="12">
        <f t="shared" si="1"/>
        <v>0.25</v>
      </c>
      <c r="M19" s="9"/>
      <c r="N19" s="9"/>
      <c r="O19" s="9"/>
      <c r="P19" s="9"/>
      <c r="Q19" s="9"/>
      <c r="R19" s="12">
        <f t="shared" si="2"/>
        <v>0.25</v>
      </c>
      <c r="S19" s="9"/>
      <c r="T19" s="9"/>
      <c r="U19" s="12">
        <v>0.25</v>
      </c>
      <c r="V19" s="12">
        <v>0.25</v>
      </c>
      <c r="W19" s="12">
        <v>0.25</v>
      </c>
      <c r="X19" s="12">
        <v>0.25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ht="23.25" customHeight="1" spans="1:35">
      <c r="A20" s="7" t="s">
        <v>82</v>
      </c>
      <c r="B20" s="7" t="s">
        <v>83</v>
      </c>
      <c r="C20" s="7" t="s">
        <v>87</v>
      </c>
      <c r="D20" s="7" t="s">
        <v>85</v>
      </c>
      <c r="E20" s="7" t="s">
        <v>88</v>
      </c>
      <c r="F20" s="9"/>
      <c r="G20" s="9"/>
      <c r="H20" s="9"/>
      <c r="I20" s="16" t="s">
        <v>380</v>
      </c>
      <c r="J20" s="14">
        <v>1</v>
      </c>
      <c r="K20" s="15">
        <v>1100</v>
      </c>
      <c r="L20" s="12">
        <f t="shared" si="1"/>
        <v>0.11</v>
      </c>
      <c r="M20" s="9"/>
      <c r="N20" s="9"/>
      <c r="O20" s="9"/>
      <c r="P20" s="9"/>
      <c r="Q20" s="9"/>
      <c r="R20" s="12">
        <f t="shared" si="2"/>
        <v>0.11</v>
      </c>
      <c r="S20" s="9"/>
      <c r="T20" s="9"/>
      <c r="U20" s="12">
        <v>0.11</v>
      </c>
      <c r="V20" s="12">
        <v>0.11</v>
      </c>
      <c r="W20" s="12">
        <v>0.11</v>
      </c>
      <c r="X20" s="12">
        <v>0.11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ht="18.75" customHeight="1" spans="1:35">
      <c r="A21" s="7" t="s">
        <v>82</v>
      </c>
      <c r="B21" s="7" t="s">
        <v>83</v>
      </c>
      <c r="C21" s="7" t="s">
        <v>87</v>
      </c>
      <c r="D21" s="7" t="s">
        <v>85</v>
      </c>
      <c r="E21" s="7" t="s">
        <v>88</v>
      </c>
      <c r="F21" s="9"/>
      <c r="G21" s="9"/>
      <c r="H21" s="9"/>
      <c r="I21" s="13" t="s">
        <v>381</v>
      </c>
      <c r="J21" s="14">
        <v>0</v>
      </c>
      <c r="K21" s="15">
        <v>3500</v>
      </c>
      <c r="L21" s="12">
        <f t="shared" si="1"/>
        <v>0.35</v>
      </c>
      <c r="M21" s="9"/>
      <c r="N21" s="9"/>
      <c r="O21" s="9"/>
      <c r="P21" s="9"/>
      <c r="Q21" s="9"/>
      <c r="R21" s="12">
        <v>0.35</v>
      </c>
      <c r="S21" s="9"/>
      <c r="T21" s="9"/>
      <c r="U21" s="12">
        <v>0.35</v>
      </c>
      <c r="V21" s="12">
        <v>0.35</v>
      </c>
      <c r="W21" s="12">
        <v>0.35</v>
      </c>
      <c r="X21" s="12">
        <v>0.35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ht="26.25" customHeight="1" spans="1:35">
      <c r="A22" s="7" t="s">
        <v>82</v>
      </c>
      <c r="B22" s="7" t="s">
        <v>83</v>
      </c>
      <c r="C22" s="7" t="s">
        <v>87</v>
      </c>
      <c r="D22" s="7" t="s">
        <v>85</v>
      </c>
      <c r="E22" s="7" t="s">
        <v>88</v>
      </c>
      <c r="F22" s="9"/>
      <c r="G22" s="9"/>
      <c r="H22" s="9"/>
      <c r="I22" s="16" t="s">
        <v>382</v>
      </c>
      <c r="J22" s="14">
        <v>1</v>
      </c>
      <c r="K22" s="15">
        <v>50000</v>
      </c>
      <c r="L22" s="12">
        <f t="shared" si="1"/>
        <v>5</v>
      </c>
      <c r="M22" s="9"/>
      <c r="N22" s="9"/>
      <c r="O22" s="9"/>
      <c r="P22" s="9"/>
      <c r="Q22" s="9"/>
      <c r="R22" s="12">
        <f t="shared" si="2"/>
        <v>5</v>
      </c>
      <c r="S22" s="9"/>
      <c r="T22" s="9"/>
      <c r="U22" s="12">
        <v>5</v>
      </c>
      <c r="V22" s="12">
        <v>5</v>
      </c>
      <c r="W22" s="12">
        <v>5</v>
      </c>
      <c r="X22" s="12">
        <v>5</v>
      </c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ht="25.5" customHeight="1" spans="1:35">
      <c r="A23" s="7" t="s">
        <v>82</v>
      </c>
      <c r="B23" s="7" t="s">
        <v>83</v>
      </c>
      <c r="C23" s="7" t="s">
        <v>87</v>
      </c>
      <c r="D23" s="7" t="s">
        <v>85</v>
      </c>
      <c r="E23" s="7" t="s">
        <v>88</v>
      </c>
      <c r="F23" s="9"/>
      <c r="G23" s="9"/>
      <c r="H23" s="9"/>
      <c r="I23" s="16" t="s">
        <v>383</v>
      </c>
      <c r="J23" s="14">
        <v>1</v>
      </c>
      <c r="K23" s="15">
        <v>25000</v>
      </c>
      <c r="L23" s="12">
        <f t="shared" si="1"/>
        <v>2.5</v>
      </c>
      <c r="M23" s="9"/>
      <c r="N23" s="9"/>
      <c r="O23" s="9"/>
      <c r="P23" s="9"/>
      <c r="Q23" s="9"/>
      <c r="R23" s="12">
        <f t="shared" si="2"/>
        <v>2.5</v>
      </c>
      <c r="S23" s="9"/>
      <c r="T23" s="9"/>
      <c r="U23" s="12">
        <v>2.5</v>
      </c>
      <c r="V23" s="12">
        <v>2.5</v>
      </c>
      <c r="W23" s="12">
        <v>2.5</v>
      </c>
      <c r="X23" s="12">
        <v>2.5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ht="24" customHeight="1" spans="1:35">
      <c r="A24" s="7" t="s">
        <v>82</v>
      </c>
      <c r="B24" s="7" t="s">
        <v>83</v>
      </c>
      <c r="C24" s="7" t="s">
        <v>87</v>
      </c>
      <c r="D24" s="7" t="s">
        <v>85</v>
      </c>
      <c r="E24" s="7" t="s">
        <v>88</v>
      </c>
      <c r="F24" s="9"/>
      <c r="G24" s="9"/>
      <c r="H24" s="9"/>
      <c r="I24" s="16" t="s">
        <v>384</v>
      </c>
      <c r="J24" s="14">
        <v>10</v>
      </c>
      <c r="K24" s="15">
        <v>2700</v>
      </c>
      <c r="L24" s="12">
        <f t="shared" si="1"/>
        <v>2.7</v>
      </c>
      <c r="M24" s="9"/>
      <c r="N24" s="9"/>
      <c r="O24" s="9"/>
      <c r="P24" s="9"/>
      <c r="Q24" s="9"/>
      <c r="R24" s="12">
        <f t="shared" si="2"/>
        <v>2.7</v>
      </c>
      <c r="S24" s="9"/>
      <c r="T24" s="9"/>
      <c r="U24" s="12">
        <v>2.7</v>
      </c>
      <c r="V24" s="12">
        <v>2.7</v>
      </c>
      <c r="W24" s="12">
        <v>2.7</v>
      </c>
      <c r="X24" s="12">
        <v>2.7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ht="18" customHeight="1" spans="1:35">
      <c r="A25" s="7" t="s">
        <v>82</v>
      </c>
      <c r="B25" s="7" t="s">
        <v>83</v>
      </c>
      <c r="C25" s="7" t="s">
        <v>87</v>
      </c>
      <c r="D25" s="7" t="s">
        <v>85</v>
      </c>
      <c r="E25" s="7" t="s">
        <v>88</v>
      </c>
      <c r="F25" s="9"/>
      <c r="G25" s="9"/>
      <c r="H25" s="9"/>
      <c r="I25" s="16" t="s">
        <v>385</v>
      </c>
      <c r="J25" s="14">
        <v>25</v>
      </c>
      <c r="K25" s="15">
        <v>680</v>
      </c>
      <c r="L25" s="12">
        <f t="shared" si="1"/>
        <v>1.7</v>
      </c>
      <c r="M25" s="9"/>
      <c r="N25" s="9"/>
      <c r="O25" s="9"/>
      <c r="P25" s="9"/>
      <c r="Q25" s="9"/>
      <c r="R25" s="12">
        <f t="shared" si="2"/>
        <v>1.7</v>
      </c>
      <c r="S25" s="9"/>
      <c r="T25" s="9"/>
      <c r="U25" s="12">
        <v>1.7</v>
      </c>
      <c r="V25" s="12">
        <v>1.7</v>
      </c>
      <c r="W25" s="12">
        <v>1.7</v>
      </c>
      <c r="X25" s="12">
        <v>1.7</v>
      </c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ht="18" customHeight="1" spans="1:35">
      <c r="A26" s="7" t="s">
        <v>82</v>
      </c>
      <c r="B26" s="7" t="s">
        <v>83</v>
      </c>
      <c r="C26" s="7" t="s">
        <v>87</v>
      </c>
      <c r="D26" s="7" t="s">
        <v>85</v>
      </c>
      <c r="E26" s="7" t="s">
        <v>88</v>
      </c>
      <c r="F26" s="9"/>
      <c r="G26" s="9"/>
      <c r="H26" s="9"/>
      <c r="I26" s="16" t="s">
        <v>386</v>
      </c>
      <c r="J26" s="14">
        <v>1</v>
      </c>
      <c r="K26" s="15">
        <v>8600</v>
      </c>
      <c r="L26" s="12">
        <f t="shared" si="1"/>
        <v>0.86</v>
      </c>
      <c r="M26" s="9"/>
      <c r="N26" s="9"/>
      <c r="O26" s="9"/>
      <c r="P26" s="9"/>
      <c r="Q26" s="9"/>
      <c r="R26" s="12">
        <f t="shared" si="2"/>
        <v>0.86</v>
      </c>
      <c r="S26" s="9"/>
      <c r="T26" s="9"/>
      <c r="U26" s="12">
        <v>0.86</v>
      </c>
      <c r="V26" s="12">
        <v>0.86</v>
      </c>
      <c r="W26" s="12">
        <v>0.86</v>
      </c>
      <c r="X26" s="12">
        <v>0.86</v>
      </c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ht="18" customHeight="1" spans="1:35">
      <c r="A27" s="7" t="s">
        <v>82</v>
      </c>
      <c r="B27" s="7" t="s">
        <v>83</v>
      </c>
      <c r="C27" s="7" t="s">
        <v>87</v>
      </c>
      <c r="D27" s="7" t="s">
        <v>85</v>
      </c>
      <c r="E27" s="7" t="s">
        <v>88</v>
      </c>
      <c r="F27" s="9"/>
      <c r="G27" s="9"/>
      <c r="H27" s="9"/>
      <c r="I27" s="13" t="s">
        <v>387</v>
      </c>
      <c r="J27" s="14">
        <v>1</v>
      </c>
      <c r="K27" s="15">
        <v>3400</v>
      </c>
      <c r="L27" s="12">
        <f t="shared" si="1"/>
        <v>0.34</v>
      </c>
      <c r="M27" s="9"/>
      <c r="N27" s="9"/>
      <c r="O27" s="9"/>
      <c r="P27" s="9"/>
      <c r="Q27" s="9"/>
      <c r="R27" s="12">
        <f t="shared" si="2"/>
        <v>0.34</v>
      </c>
      <c r="S27" s="9"/>
      <c r="T27" s="9"/>
      <c r="U27" s="12">
        <v>0.34</v>
      </c>
      <c r="V27" s="12">
        <v>0.34</v>
      </c>
      <c r="W27" s="12">
        <v>0.34</v>
      </c>
      <c r="X27" s="12">
        <v>0.34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ht="18" customHeight="1" spans="1:35">
      <c r="A28" s="7" t="s">
        <v>82</v>
      </c>
      <c r="B28" s="7" t="s">
        <v>83</v>
      </c>
      <c r="C28" s="7" t="s">
        <v>87</v>
      </c>
      <c r="D28" s="7" t="s">
        <v>85</v>
      </c>
      <c r="E28" s="7" t="s">
        <v>88</v>
      </c>
      <c r="F28" s="9"/>
      <c r="G28" s="9"/>
      <c r="H28" s="9"/>
      <c r="I28" s="16" t="s">
        <v>388</v>
      </c>
      <c r="J28" s="14">
        <v>10</v>
      </c>
      <c r="K28" s="15">
        <v>1300</v>
      </c>
      <c r="L28" s="12">
        <f t="shared" si="1"/>
        <v>1.3</v>
      </c>
      <c r="M28" s="9"/>
      <c r="N28" s="9"/>
      <c r="O28" s="9"/>
      <c r="P28" s="9"/>
      <c r="Q28" s="9"/>
      <c r="R28" s="12">
        <f t="shared" si="2"/>
        <v>1.3</v>
      </c>
      <c r="S28" s="9"/>
      <c r="T28" s="9"/>
      <c r="U28" s="12">
        <v>1.3</v>
      </c>
      <c r="V28" s="12">
        <v>1.3</v>
      </c>
      <c r="W28" s="12">
        <v>1.3</v>
      </c>
      <c r="X28" s="12">
        <v>1.3</v>
      </c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ht="18" customHeight="1" spans="1:35">
      <c r="A29" s="7" t="s">
        <v>82</v>
      </c>
      <c r="B29" s="7" t="s">
        <v>83</v>
      </c>
      <c r="C29" s="7" t="s">
        <v>87</v>
      </c>
      <c r="D29" s="7" t="s">
        <v>85</v>
      </c>
      <c r="E29" s="7" t="s">
        <v>88</v>
      </c>
      <c r="F29" s="9"/>
      <c r="G29" s="9"/>
      <c r="H29" s="9"/>
      <c r="I29" s="13" t="s">
        <v>389</v>
      </c>
      <c r="J29" s="14">
        <v>0</v>
      </c>
      <c r="K29" s="15">
        <v>18000</v>
      </c>
      <c r="L29" s="12">
        <f t="shared" si="1"/>
        <v>1.8</v>
      </c>
      <c r="M29" s="9"/>
      <c r="N29" s="9"/>
      <c r="O29" s="9"/>
      <c r="P29" s="9"/>
      <c r="Q29" s="9"/>
      <c r="R29" s="12">
        <v>1.8</v>
      </c>
      <c r="S29" s="9"/>
      <c r="T29" s="9"/>
      <c r="U29" s="12">
        <v>1.8</v>
      </c>
      <c r="V29" s="12">
        <v>1.8</v>
      </c>
      <c r="W29" s="12">
        <v>1.8</v>
      </c>
      <c r="X29" s="12">
        <v>1.8</v>
      </c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ht="18" customHeight="1" spans="1:35">
      <c r="A30" s="7" t="s">
        <v>82</v>
      </c>
      <c r="B30" s="7" t="s">
        <v>83</v>
      </c>
      <c r="C30" s="7" t="s">
        <v>87</v>
      </c>
      <c r="D30" s="7" t="s">
        <v>85</v>
      </c>
      <c r="E30" s="7" t="s">
        <v>88</v>
      </c>
      <c r="F30" s="9"/>
      <c r="G30" s="9"/>
      <c r="H30" s="9"/>
      <c r="I30" s="13" t="s">
        <v>390</v>
      </c>
      <c r="J30" s="14">
        <v>1</v>
      </c>
      <c r="K30" s="15">
        <v>5000</v>
      </c>
      <c r="L30" s="12">
        <f t="shared" si="1"/>
        <v>0.5</v>
      </c>
      <c r="M30" s="9"/>
      <c r="N30" s="9"/>
      <c r="O30" s="9"/>
      <c r="P30" s="9"/>
      <c r="Q30" s="9"/>
      <c r="R30" s="12">
        <f t="shared" si="2"/>
        <v>0.5</v>
      </c>
      <c r="S30" s="9"/>
      <c r="T30" s="9"/>
      <c r="U30" s="12">
        <v>0.5</v>
      </c>
      <c r="V30" s="12">
        <v>0.5</v>
      </c>
      <c r="W30" s="12">
        <v>0.5</v>
      </c>
      <c r="X30" s="12">
        <v>0.5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ht="18" customHeight="1" spans="1:35">
      <c r="A31" s="7" t="s">
        <v>82</v>
      </c>
      <c r="B31" s="7" t="s">
        <v>83</v>
      </c>
      <c r="C31" s="7" t="s">
        <v>87</v>
      </c>
      <c r="D31" s="7" t="s">
        <v>85</v>
      </c>
      <c r="E31" s="7" t="s">
        <v>88</v>
      </c>
      <c r="F31" s="9"/>
      <c r="G31" s="9"/>
      <c r="H31" s="9"/>
      <c r="I31" s="13" t="s">
        <v>391</v>
      </c>
      <c r="J31" s="14">
        <v>1</v>
      </c>
      <c r="K31" s="15">
        <v>5000</v>
      </c>
      <c r="L31" s="12">
        <f t="shared" si="1"/>
        <v>0.5</v>
      </c>
      <c r="M31" s="9"/>
      <c r="N31" s="9"/>
      <c r="O31" s="9"/>
      <c r="P31" s="9"/>
      <c r="Q31" s="9"/>
      <c r="R31" s="12">
        <f t="shared" si="2"/>
        <v>0.5</v>
      </c>
      <c r="S31" s="9"/>
      <c r="T31" s="9"/>
      <c r="U31" s="12">
        <v>0.5</v>
      </c>
      <c r="V31" s="12">
        <v>0.5</v>
      </c>
      <c r="W31" s="12">
        <v>0.5</v>
      </c>
      <c r="X31" s="12">
        <v>0.5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ht="18" customHeight="1" spans="1:35">
      <c r="A32" s="7" t="s">
        <v>82</v>
      </c>
      <c r="B32" s="7" t="s">
        <v>83</v>
      </c>
      <c r="C32" s="7" t="s">
        <v>87</v>
      </c>
      <c r="D32" s="7" t="s">
        <v>85</v>
      </c>
      <c r="E32" s="7" t="s">
        <v>88</v>
      </c>
      <c r="F32" s="9"/>
      <c r="G32" s="9"/>
      <c r="H32" s="9"/>
      <c r="I32" s="13" t="s">
        <v>392</v>
      </c>
      <c r="J32" s="14">
        <v>5</v>
      </c>
      <c r="K32" s="15">
        <v>800</v>
      </c>
      <c r="L32" s="12">
        <f t="shared" si="1"/>
        <v>0.4</v>
      </c>
      <c r="M32" s="9"/>
      <c r="N32" s="9"/>
      <c r="O32" s="9"/>
      <c r="P32" s="9"/>
      <c r="Q32" s="9"/>
      <c r="R32" s="12">
        <f t="shared" si="2"/>
        <v>0.4</v>
      </c>
      <c r="S32" s="9"/>
      <c r="T32" s="9"/>
      <c r="U32" s="12">
        <v>0.4</v>
      </c>
      <c r="V32" s="12">
        <v>0.4</v>
      </c>
      <c r="W32" s="12">
        <v>0.4</v>
      </c>
      <c r="X32" s="12">
        <v>0.4</v>
      </c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ht="18" customHeight="1" spans="1:35">
      <c r="A33" s="7" t="s">
        <v>82</v>
      </c>
      <c r="B33" s="7" t="s">
        <v>83</v>
      </c>
      <c r="C33" s="7" t="s">
        <v>87</v>
      </c>
      <c r="D33" s="7" t="s">
        <v>85</v>
      </c>
      <c r="E33" s="7" t="s">
        <v>88</v>
      </c>
      <c r="F33" s="9"/>
      <c r="G33" s="9"/>
      <c r="H33" s="9"/>
      <c r="I33" s="13" t="s">
        <v>393</v>
      </c>
      <c r="J33" s="14">
        <v>2</v>
      </c>
      <c r="K33" s="15">
        <v>50000</v>
      </c>
      <c r="L33" s="12">
        <f t="shared" si="1"/>
        <v>10</v>
      </c>
      <c r="M33" s="9"/>
      <c r="N33" s="9"/>
      <c r="O33" s="9"/>
      <c r="P33" s="9"/>
      <c r="Q33" s="9"/>
      <c r="R33" s="12">
        <f t="shared" si="2"/>
        <v>10</v>
      </c>
      <c r="S33" s="9"/>
      <c r="T33" s="9"/>
      <c r="U33" s="12">
        <v>10</v>
      </c>
      <c r="V33" s="12">
        <v>10</v>
      </c>
      <c r="W33" s="12">
        <v>10</v>
      </c>
      <c r="X33" s="12">
        <v>10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ht="18" customHeight="1" spans="1:35">
      <c r="A34" s="7" t="s">
        <v>82</v>
      </c>
      <c r="B34" s="7" t="s">
        <v>83</v>
      </c>
      <c r="C34" s="7" t="s">
        <v>87</v>
      </c>
      <c r="D34" s="7" t="s">
        <v>85</v>
      </c>
      <c r="E34" s="7" t="s">
        <v>88</v>
      </c>
      <c r="F34" s="9"/>
      <c r="G34" s="9"/>
      <c r="H34" s="9"/>
      <c r="I34" s="13" t="s">
        <v>394</v>
      </c>
      <c r="J34" s="14">
        <v>1</v>
      </c>
      <c r="K34" s="15">
        <v>50000</v>
      </c>
      <c r="L34" s="12">
        <f t="shared" si="1"/>
        <v>5</v>
      </c>
      <c r="M34" s="9"/>
      <c r="N34" s="9"/>
      <c r="O34" s="9"/>
      <c r="P34" s="9"/>
      <c r="Q34" s="9"/>
      <c r="R34" s="12">
        <f t="shared" si="2"/>
        <v>5</v>
      </c>
      <c r="S34" s="9"/>
      <c r="T34" s="9"/>
      <c r="U34" s="12">
        <v>5</v>
      </c>
      <c r="V34" s="12">
        <v>5</v>
      </c>
      <c r="W34" s="12">
        <v>5</v>
      </c>
      <c r="X34" s="12">
        <v>5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ht="18" customHeight="1" spans="1:35">
      <c r="A35" s="7" t="s">
        <v>82</v>
      </c>
      <c r="B35" s="7" t="s">
        <v>83</v>
      </c>
      <c r="C35" s="7" t="s">
        <v>87</v>
      </c>
      <c r="D35" s="7" t="s">
        <v>85</v>
      </c>
      <c r="E35" s="7" t="s">
        <v>88</v>
      </c>
      <c r="F35" s="9"/>
      <c r="G35" s="9"/>
      <c r="H35" s="9"/>
      <c r="I35" s="13" t="s">
        <v>395</v>
      </c>
      <c r="J35" s="14">
        <v>1</v>
      </c>
      <c r="K35" s="15">
        <v>20000</v>
      </c>
      <c r="L35" s="12">
        <f t="shared" si="1"/>
        <v>2</v>
      </c>
      <c r="M35" s="9"/>
      <c r="N35" s="9"/>
      <c r="O35" s="9"/>
      <c r="P35" s="9"/>
      <c r="Q35" s="9"/>
      <c r="R35" s="12">
        <f t="shared" si="2"/>
        <v>2</v>
      </c>
      <c r="S35" s="9"/>
      <c r="T35" s="9"/>
      <c r="U35" s="12">
        <v>2</v>
      </c>
      <c r="V35" s="12">
        <v>2</v>
      </c>
      <c r="W35" s="12">
        <v>2</v>
      </c>
      <c r="X35" s="12">
        <v>2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ht="18" customHeight="1" spans="1:35">
      <c r="A36" s="7" t="s">
        <v>82</v>
      </c>
      <c r="B36" s="7" t="s">
        <v>83</v>
      </c>
      <c r="C36" s="7" t="s">
        <v>87</v>
      </c>
      <c r="D36" s="7" t="s">
        <v>85</v>
      </c>
      <c r="E36" s="7" t="s">
        <v>88</v>
      </c>
      <c r="F36" s="9"/>
      <c r="G36" s="9"/>
      <c r="H36" s="9"/>
      <c r="I36" s="13" t="s">
        <v>396</v>
      </c>
      <c r="J36" s="14">
        <v>1</v>
      </c>
      <c r="K36" s="15">
        <v>40000</v>
      </c>
      <c r="L36" s="12">
        <f t="shared" si="1"/>
        <v>4</v>
      </c>
      <c r="M36" s="9"/>
      <c r="N36" s="9"/>
      <c r="O36" s="9"/>
      <c r="P36" s="9"/>
      <c r="Q36" s="9"/>
      <c r="R36" s="12">
        <f t="shared" si="2"/>
        <v>4</v>
      </c>
      <c r="S36" s="9"/>
      <c r="T36" s="9"/>
      <c r="U36" s="12">
        <v>4</v>
      </c>
      <c r="V36" s="12">
        <v>4</v>
      </c>
      <c r="W36" s="12">
        <v>4</v>
      </c>
      <c r="X36" s="12">
        <v>4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ht="18" customHeight="1" spans="1:35">
      <c r="A37" s="7" t="s">
        <v>82</v>
      </c>
      <c r="B37" s="7" t="s">
        <v>83</v>
      </c>
      <c r="C37" s="7" t="s">
        <v>87</v>
      </c>
      <c r="D37" s="7" t="s">
        <v>85</v>
      </c>
      <c r="E37" s="7" t="s">
        <v>88</v>
      </c>
      <c r="F37" s="9"/>
      <c r="G37" s="9"/>
      <c r="H37" s="9"/>
      <c r="I37" s="13" t="s">
        <v>397</v>
      </c>
      <c r="J37" s="14">
        <v>2000</v>
      </c>
      <c r="K37" s="15">
        <v>25</v>
      </c>
      <c r="L37" s="12">
        <f t="shared" si="1"/>
        <v>5</v>
      </c>
      <c r="M37" s="9"/>
      <c r="N37" s="9"/>
      <c r="O37" s="9"/>
      <c r="P37" s="9"/>
      <c r="Q37" s="9"/>
      <c r="R37" s="12">
        <f t="shared" si="2"/>
        <v>5</v>
      </c>
      <c r="S37" s="9"/>
      <c r="T37" s="9"/>
      <c r="U37" s="12">
        <v>5</v>
      </c>
      <c r="V37" s="12">
        <v>5</v>
      </c>
      <c r="W37" s="12">
        <v>5</v>
      </c>
      <c r="X37" s="12">
        <v>5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ht="18" customHeight="1" spans="1:35">
      <c r="A38" s="7" t="s">
        <v>82</v>
      </c>
      <c r="B38" s="7" t="s">
        <v>83</v>
      </c>
      <c r="C38" s="7" t="s">
        <v>87</v>
      </c>
      <c r="D38" s="7" t="s">
        <v>85</v>
      </c>
      <c r="E38" s="7" t="s">
        <v>88</v>
      </c>
      <c r="F38" s="9"/>
      <c r="G38" s="9"/>
      <c r="H38" s="9"/>
      <c r="I38" s="13" t="s">
        <v>398</v>
      </c>
      <c r="J38" s="14">
        <v>500</v>
      </c>
      <c r="K38" s="15">
        <v>6</v>
      </c>
      <c r="L38" s="12">
        <f t="shared" si="1"/>
        <v>0.3</v>
      </c>
      <c r="M38" s="9"/>
      <c r="N38" s="9"/>
      <c r="O38" s="9"/>
      <c r="P38" s="9"/>
      <c r="Q38" s="9"/>
      <c r="R38" s="12">
        <f t="shared" si="2"/>
        <v>0.3</v>
      </c>
      <c r="S38" s="9"/>
      <c r="T38" s="9"/>
      <c r="U38" s="12">
        <v>0.3</v>
      </c>
      <c r="V38" s="12">
        <v>0.3</v>
      </c>
      <c r="W38" s="12">
        <v>0.3</v>
      </c>
      <c r="X38" s="12">
        <v>0.3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ht="18" customHeight="1" spans="1:35">
      <c r="A39" s="7" t="s">
        <v>82</v>
      </c>
      <c r="B39" s="7" t="s">
        <v>83</v>
      </c>
      <c r="C39" s="7" t="s">
        <v>87</v>
      </c>
      <c r="D39" s="7" t="s">
        <v>85</v>
      </c>
      <c r="E39" s="7" t="s">
        <v>88</v>
      </c>
      <c r="F39" s="9"/>
      <c r="G39" s="9"/>
      <c r="H39" s="9"/>
      <c r="I39" s="13" t="s">
        <v>399</v>
      </c>
      <c r="J39" s="14">
        <v>1</v>
      </c>
      <c r="K39" s="15">
        <v>5000</v>
      </c>
      <c r="L39" s="12">
        <f t="shared" si="1"/>
        <v>0.5</v>
      </c>
      <c r="M39" s="9"/>
      <c r="N39" s="9"/>
      <c r="O39" s="9"/>
      <c r="P39" s="9"/>
      <c r="Q39" s="9"/>
      <c r="R39" s="12">
        <f t="shared" si="2"/>
        <v>0.5</v>
      </c>
      <c r="S39" s="9"/>
      <c r="T39" s="9"/>
      <c r="U39" s="12">
        <v>0.5</v>
      </c>
      <c r="V39" s="12">
        <v>0.5</v>
      </c>
      <c r="W39" s="12">
        <v>0.5</v>
      </c>
      <c r="X39" s="12">
        <v>0.5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ht="18" customHeight="1" spans="1:35">
      <c r="A40" s="7" t="s">
        <v>82</v>
      </c>
      <c r="B40" s="7" t="s">
        <v>83</v>
      </c>
      <c r="C40" s="7" t="s">
        <v>87</v>
      </c>
      <c r="D40" s="7" t="s">
        <v>85</v>
      </c>
      <c r="E40" s="7" t="s">
        <v>88</v>
      </c>
      <c r="F40" s="9"/>
      <c r="G40" s="9"/>
      <c r="H40" s="9"/>
      <c r="I40" s="13" t="s">
        <v>400</v>
      </c>
      <c r="J40" s="14">
        <v>1</v>
      </c>
      <c r="K40" s="15">
        <v>7000</v>
      </c>
      <c r="L40" s="12">
        <f t="shared" si="1"/>
        <v>0.7</v>
      </c>
      <c r="M40" s="9"/>
      <c r="N40" s="9"/>
      <c r="O40" s="9"/>
      <c r="P40" s="9"/>
      <c r="Q40" s="9"/>
      <c r="R40" s="12">
        <f t="shared" si="2"/>
        <v>0.7</v>
      </c>
      <c r="S40" s="9"/>
      <c r="T40" s="9"/>
      <c r="U40" s="12">
        <v>0.7</v>
      </c>
      <c r="V40" s="12">
        <v>0.7</v>
      </c>
      <c r="W40" s="12">
        <v>0.7</v>
      </c>
      <c r="X40" s="12">
        <v>0.7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ht="18" customHeight="1" spans="1:35">
      <c r="A41" s="7" t="s">
        <v>82</v>
      </c>
      <c r="B41" s="7" t="s">
        <v>83</v>
      </c>
      <c r="C41" s="7" t="s">
        <v>87</v>
      </c>
      <c r="D41" s="7" t="s">
        <v>85</v>
      </c>
      <c r="E41" s="7" t="s">
        <v>88</v>
      </c>
      <c r="F41" s="9"/>
      <c r="G41" s="9"/>
      <c r="H41" s="9"/>
      <c r="I41" s="13" t="s">
        <v>401</v>
      </c>
      <c r="J41" s="14">
        <v>4</v>
      </c>
      <c r="K41" s="15">
        <v>1500</v>
      </c>
      <c r="L41" s="12">
        <f t="shared" si="1"/>
        <v>0.6</v>
      </c>
      <c r="M41" s="9"/>
      <c r="N41" s="9"/>
      <c r="O41" s="9"/>
      <c r="P41" s="9"/>
      <c r="Q41" s="9"/>
      <c r="R41" s="12">
        <f t="shared" si="2"/>
        <v>0.6</v>
      </c>
      <c r="S41" s="9"/>
      <c r="T41" s="9"/>
      <c r="U41" s="12">
        <v>0.6</v>
      </c>
      <c r="V41" s="12">
        <v>0.6</v>
      </c>
      <c r="W41" s="12">
        <v>0.6</v>
      </c>
      <c r="X41" s="12">
        <v>0.6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ht="18" customHeight="1" spans="1:35">
      <c r="A42" s="7" t="s">
        <v>82</v>
      </c>
      <c r="B42" s="7" t="s">
        <v>83</v>
      </c>
      <c r="C42" s="7" t="s">
        <v>87</v>
      </c>
      <c r="D42" s="7" t="s">
        <v>85</v>
      </c>
      <c r="E42" s="7" t="s">
        <v>88</v>
      </c>
      <c r="F42" s="9"/>
      <c r="G42" s="9"/>
      <c r="H42" s="9"/>
      <c r="I42" s="13" t="s">
        <v>402</v>
      </c>
      <c r="J42" s="14">
        <v>3</v>
      </c>
      <c r="K42" s="15">
        <v>1800</v>
      </c>
      <c r="L42" s="12">
        <f t="shared" si="1"/>
        <v>0.54</v>
      </c>
      <c r="M42" s="9"/>
      <c r="N42" s="9"/>
      <c r="O42" s="9"/>
      <c r="P42" s="9"/>
      <c r="Q42" s="9"/>
      <c r="R42" s="12">
        <f t="shared" si="2"/>
        <v>0.54</v>
      </c>
      <c r="S42" s="9"/>
      <c r="T42" s="9"/>
      <c r="U42" s="12">
        <v>0.54</v>
      </c>
      <c r="V42" s="12">
        <v>0.54</v>
      </c>
      <c r="W42" s="12">
        <v>0.54</v>
      </c>
      <c r="X42" s="12">
        <v>0.54</v>
      </c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ht="18" customHeight="1" spans="1:35">
      <c r="A43" s="7" t="s">
        <v>82</v>
      </c>
      <c r="B43" s="7" t="s">
        <v>83</v>
      </c>
      <c r="C43" s="7" t="s">
        <v>87</v>
      </c>
      <c r="D43" s="7" t="s">
        <v>85</v>
      </c>
      <c r="E43" s="7" t="s">
        <v>88</v>
      </c>
      <c r="F43" s="9"/>
      <c r="G43" s="9"/>
      <c r="H43" s="9"/>
      <c r="I43" s="13" t="s">
        <v>403</v>
      </c>
      <c r="J43" s="14">
        <v>3</v>
      </c>
      <c r="K43" s="15">
        <v>1800</v>
      </c>
      <c r="L43" s="12">
        <f t="shared" si="1"/>
        <v>0.54</v>
      </c>
      <c r="M43" s="9"/>
      <c r="N43" s="9"/>
      <c r="O43" s="9"/>
      <c r="P43" s="9"/>
      <c r="Q43" s="9"/>
      <c r="R43" s="12">
        <f t="shared" si="2"/>
        <v>0.54</v>
      </c>
      <c r="S43" s="9"/>
      <c r="T43" s="9"/>
      <c r="U43" s="12">
        <v>0.54</v>
      </c>
      <c r="V43" s="12">
        <v>0.54</v>
      </c>
      <c r="W43" s="12">
        <v>0.54</v>
      </c>
      <c r="X43" s="12">
        <v>0.54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ht="18" customHeight="1" spans="1:35">
      <c r="A44" s="7" t="s">
        <v>82</v>
      </c>
      <c r="B44" s="7" t="s">
        <v>83</v>
      </c>
      <c r="C44" s="7" t="s">
        <v>87</v>
      </c>
      <c r="D44" s="7" t="s">
        <v>85</v>
      </c>
      <c r="E44" s="7" t="s">
        <v>88</v>
      </c>
      <c r="F44" s="9"/>
      <c r="G44" s="9"/>
      <c r="H44" s="9"/>
      <c r="I44" s="13" t="s">
        <v>404</v>
      </c>
      <c r="J44" s="14">
        <v>2</v>
      </c>
      <c r="K44" s="15">
        <v>5800</v>
      </c>
      <c r="L44" s="12">
        <f t="shared" si="1"/>
        <v>1.16</v>
      </c>
      <c r="M44" s="9"/>
      <c r="N44" s="9"/>
      <c r="O44" s="9"/>
      <c r="P44" s="9"/>
      <c r="Q44" s="9"/>
      <c r="R44" s="12">
        <f t="shared" si="2"/>
        <v>1.16</v>
      </c>
      <c r="S44" s="9"/>
      <c r="T44" s="9"/>
      <c r="U44" s="12">
        <v>1.16</v>
      </c>
      <c r="V44" s="12">
        <v>1.16</v>
      </c>
      <c r="W44" s="12">
        <v>1.16</v>
      </c>
      <c r="X44" s="12">
        <v>1.16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ht="18" customHeight="1" spans="1:35">
      <c r="A45" s="7" t="s">
        <v>82</v>
      </c>
      <c r="B45" s="7" t="s">
        <v>83</v>
      </c>
      <c r="C45" s="7" t="s">
        <v>87</v>
      </c>
      <c r="D45" s="7" t="s">
        <v>85</v>
      </c>
      <c r="E45" s="7" t="s">
        <v>88</v>
      </c>
      <c r="F45" s="9"/>
      <c r="G45" s="9"/>
      <c r="H45" s="9"/>
      <c r="I45" s="13" t="s">
        <v>405</v>
      </c>
      <c r="J45" s="14">
        <v>1</v>
      </c>
      <c r="K45" s="15">
        <v>18000</v>
      </c>
      <c r="L45" s="12">
        <f t="shared" si="1"/>
        <v>1.8</v>
      </c>
      <c r="M45" s="9"/>
      <c r="N45" s="9"/>
      <c r="O45" s="9"/>
      <c r="P45" s="9"/>
      <c r="Q45" s="9"/>
      <c r="R45" s="12">
        <f t="shared" si="2"/>
        <v>1.8</v>
      </c>
      <c r="S45" s="9"/>
      <c r="T45" s="9"/>
      <c r="U45" s="12">
        <v>1.8</v>
      </c>
      <c r="V45" s="12">
        <v>1.8</v>
      </c>
      <c r="W45" s="12">
        <v>1.8</v>
      </c>
      <c r="X45" s="12">
        <v>1.8</v>
      </c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ht="18" customHeight="1" spans="1:35">
      <c r="A46" s="7" t="s">
        <v>82</v>
      </c>
      <c r="B46" s="7" t="s">
        <v>83</v>
      </c>
      <c r="C46" s="7" t="s">
        <v>87</v>
      </c>
      <c r="D46" s="7" t="s">
        <v>85</v>
      </c>
      <c r="E46" s="7" t="s">
        <v>88</v>
      </c>
      <c r="F46" s="9"/>
      <c r="G46" s="9"/>
      <c r="H46" s="9"/>
      <c r="I46" s="13" t="s">
        <v>373</v>
      </c>
      <c r="J46" s="14">
        <v>10</v>
      </c>
      <c r="K46" s="15">
        <v>800</v>
      </c>
      <c r="L46" s="12">
        <f t="shared" si="1"/>
        <v>0.8</v>
      </c>
      <c r="M46" s="9"/>
      <c r="N46" s="9"/>
      <c r="O46" s="9"/>
      <c r="P46" s="9"/>
      <c r="Q46" s="9"/>
      <c r="R46" s="12">
        <f t="shared" si="2"/>
        <v>0.8</v>
      </c>
      <c r="S46" s="9"/>
      <c r="T46" s="9"/>
      <c r="U46" s="12">
        <v>0.8</v>
      </c>
      <c r="V46" s="12">
        <v>0.8</v>
      </c>
      <c r="W46" s="12">
        <v>0.8</v>
      </c>
      <c r="X46" s="12">
        <v>0.8</v>
      </c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ht="18" customHeight="1" spans="1:35">
      <c r="A47" s="7" t="s">
        <v>82</v>
      </c>
      <c r="B47" s="7" t="s">
        <v>83</v>
      </c>
      <c r="C47" s="7" t="s">
        <v>87</v>
      </c>
      <c r="D47" s="7" t="s">
        <v>85</v>
      </c>
      <c r="E47" s="7" t="s">
        <v>88</v>
      </c>
      <c r="F47" s="9"/>
      <c r="G47" s="9"/>
      <c r="H47" s="9"/>
      <c r="I47" s="13" t="s">
        <v>406</v>
      </c>
      <c r="J47" s="14">
        <v>20</v>
      </c>
      <c r="K47" s="15">
        <v>200</v>
      </c>
      <c r="L47" s="12">
        <f t="shared" si="1"/>
        <v>0.4</v>
      </c>
      <c r="M47" s="9"/>
      <c r="N47" s="9"/>
      <c r="O47" s="9"/>
      <c r="P47" s="9"/>
      <c r="Q47" s="9"/>
      <c r="R47" s="12">
        <f t="shared" si="2"/>
        <v>0.4</v>
      </c>
      <c r="S47" s="9"/>
      <c r="T47" s="9"/>
      <c r="U47" s="12">
        <v>0.4</v>
      </c>
      <c r="V47" s="12">
        <v>0.4</v>
      </c>
      <c r="W47" s="12">
        <v>0.4</v>
      </c>
      <c r="X47" s="12">
        <v>0.4</v>
      </c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ht="18" customHeight="1" spans="1:35">
      <c r="A48" s="7" t="s">
        <v>82</v>
      </c>
      <c r="B48" s="7" t="s">
        <v>83</v>
      </c>
      <c r="C48" s="7" t="s">
        <v>87</v>
      </c>
      <c r="D48" s="7" t="s">
        <v>85</v>
      </c>
      <c r="E48" s="7" t="s">
        <v>88</v>
      </c>
      <c r="F48" s="9"/>
      <c r="G48" s="9"/>
      <c r="H48" s="9"/>
      <c r="I48" s="13" t="s">
        <v>407</v>
      </c>
      <c r="J48" s="14">
        <v>1</v>
      </c>
      <c r="K48" s="15">
        <v>82500</v>
      </c>
      <c r="L48" s="12">
        <f t="shared" si="1"/>
        <v>8.25</v>
      </c>
      <c r="M48" s="9"/>
      <c r="N48" s="9"/>
      <c r="O48" s="9"/>
      <c r="P48" s="9"/>
      <c r="Q48" s="9"/>
      <c r="R48" s="12">
        <f t="shared" si="2"/>
        <v>8.25</v>
      </c>
      <c r="S48" s="9"/>
      <c r="T48" s="9"/>
      <c r="U48" s="12">
        <v>8.25</v>
      </c>
      <c r="V48" s="12">
        <v>8.25</v>
      </c>
      <c r="W48" s="12">
        <v>8.25</v>
      </c>
      <c r="X48" s="12">
        <v>8.25</v>
      </c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ht="18" customHeight="1" spans="1:35">
      <c r="A49" s="7" t="s">
        <v>82</v>
      </c>
      <c r="B49" s="7" t="s">
        <v>83</v>
      </c>
      <c r="C49" s="7" t="s">
        <v>87</v>
      </c>
      <c r="D49" s="7" t="s">
        <v>85</v>
      </c>
      <c r="E49" s="7" t="s">
        <v>88</v>
      </c>
      <c r="F49" s="9"/>
      <c r="G49" s="9"/>
      <c r="H49" s="9"/>
      <c r="I49" s="13" t="s">
        <v>408</v>
      </c>
      <c r="J49" s="14">
        <v>30</v>
      </c>
      <c r="K49" s="15">
        <v>5000</v>
      </c>
      <c r="L49" s="12">
        <f t="shared" si="1"/>
        <v>15</v>
      </c>
      <c r="M49" s="9"/>
      <c r="N49" s="9"/>
      <c r="O49" s="9"/>
      <c r="P49" s="9"/>
      <c r="Q49" s="9"/>
      <c r="R49" s="12">
        <f t="shared" si="2"/>
        <v>15</v>
      </c>
      <c r="S49" s="9"/>
      <c r="T49" s="9"/>
      <c r="U49" s="12">
        <v>15</v>
      </c>
      <c r="V49" s="12">
        <v>15</v>
      </c>
      <c r="W49" s="12">
        <v>15</v>
      </c>
      <c r="X49" s="12">
        <v>15</v>
      </c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ht="18" customHeight="1" spans="1:35">
      <c r="A50" s="7" t="s">
        <v>82</v>
      </c>
      <c r="B50" s="7" t="s">
        <v>83</v>
      </c>
      <c r="C50" s="7" t="s">
        <v>87</v>
      </c>
      <c r="D50" s="7" t="s">
        <v>85</v>
      </c>
      <c r="E50" s="7" t="s">
        <v>88</v>
      </c>
      <c r="F50" s="9"/>
      <c r="G50" s="9"/>
      <c r="H50" s="9"/>
      <c r="I50" s="13" t="s">
        <v>409</v>
      </c>
      <c r="J50" s="14">
        <v>10</v>
      </c>
      <c r="K50" s="15">
        <v>2000</v>
      </c>
      <c r="L50" s="12">
        <f t="shared" si="1"/>
        <v>2</v>
      </c>
      <c r="M50" s="9"/>
      <c r="N50" s="9"/>
      <c r="O50" s="9"/>
      <c r="P50" s="9"/>
      <c r="Q50" s="9"/>
      <c r="R50" s="12">
        <f t="shared" si="2"/>
        <v>2</v>
      </c>
      <c r="S50" s="9"/>
      <c r="T50" s="9"/>
      <c r="U50" s="12">
        <v>2</v>
      </c>
      <c r="V50" s="12">
        <v>2</v>
      </c>
      <c r="W50" s="12">
        <v>2</v>
      </c>
      <c r="X50" s="12">
        <v>2</v>
      </c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ht="18" customHeight="1" spans="1:35">
      <c r="A51" s="7" t="s">
        <v>82</v>
      </c>
      <c r="B51" s="7" t="s">
        <v>83</v>
      </c>
      <c r="C51" s="7" t="s">
        <v>87</v>
      </c>
      <c r="D51" s="7" t="s">
        <v>85</v>
      </c>
      <c r="E51" s="7" t="s">
        <v>88</v>
      </c>
      <c r="F51" s="9"/>
      <c r="G51" s="9"/>
      <c r="H51" s="9"/>
      <c r="I51" s="13" t="s">
        <v>410</v>
      </c>
      <c r="J51" s="14">
        <v>10</v>
      </c>
      <c r="K51" s="15">
        <v>9000</v>
      </c>
      <c r="L51" s="12">
        <f t="shared" si="1"/>
        <v>9</v>
      </c>
      <c r="M51" s="9"/>
      <c r="N51" s="9"/>
      <c r="O51" s="9"/>
      <c r="P51" s="9"/>
      <c r="Q51" s="9"/>
      <c r="R51" s="12">
        <f t="shared" si="2"/>
        <v>9</v>
      </c>
      <c r="S51" s="9"/>
      <c r="T51" s="9"/>
      <c r="U51" s="12">
        <v>9</v>
      </c>
      <c r="V51" s="12">
        <v>9</v>
      </c>
      <c r="W51" s="12">
        <v>9</v>
      </c>
      <c r="X51" s="12">
        <v>9</v>
      </c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ht="18" customHeight="1" spans="1:35">
      <c r="A52" s="7" t="s">
        <v>82</v>
      </c>
      <c r="B52" s="7" t="s">
        <v>83</v>
      </c>
      <c r="C52" s="7" t="s">
        <v>87</v>
      </c>
      <c r="D52" s="7" t="s">
        <v>85</v>
      </c>
      <c r="E52" s="7" t="s">
        <v>88</v>
      </c>
      <c r="F52" s="9"/>
      <c r="G52" s="9"/>
      <c r="H52" s="9"/>
      <c r="I52" s="13" t="s">
        <v>411</v>
      </c>
      <c r="J52" s="14">
        <v>100</v>
      </c>
      <c r="K52" s="15">
        <v>800</v>
      </c>
      <c r="L52" s="12">
        <f t="shared" si="1"/>
        <v>8</v>
      </c>
      <c r="M52" s="9"/>
      <c r="N52" s="9"/>
      <c r="O52" s="9"/>
      <c r="P52" s="9"/>
      <c r="Q52" s="9"/>
      <c r="R52" s="12">
        <f t="shared" si="2"/>
        <v>8</v>
      </c>
      <c r="S52" s="9"/>
      <c r="T52" s="9"/>
      <c r="U52" s="12">
        <v>8</v>
      </c>
      <c r="V52" s="12">
        <v>8</v>
      </c>
      <c r="W52" s="12">
        <v>8</v>
      </c>
      <c r="X52" s="12">
        <v>8</v>
      </c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ht="18" customHeight="1" spans="1:35">
      <c r="A53" s="7" t="s">
        <v>82</v>
      </c>
      <c r="B53" s="7" t="s">
        <v>83</v>
      </c>
      <c r="C53" s="7" t="s">
        <v>87</v>
      </c>
      <c r="D53" s="7" t="s">
        <v>85</v>
      </c>
      <c r="E53" s="7" t="s">
        <v>88</v>
      </c>
      <c r="F53" s="9"/>
      <c r="G53" s="9"/>
      <c r="H53" s="9"/>
      <c r="I53" s="13" t="s">
        <v>412</v>
      </c>
      <c r="J53" s="14">
        <v>62</v>
      </c>
      <c r="K53" s="15">
        <v>800</v>
      </c>
      <c r="L53" s="12">
        <f t="shared" si="1"/>
        <v>4.96</v>
      </c>
      <c r="M53" s="9"/>
      <c r="N53" s="9"/>
      <c r="O53" s="9"/>
      <c r="P53" s="9"/>
      <c r="Q53" s="9"/>
      <c r="R53" s="12">
        <f t="shared" si="2"/>
        <v>4.96</v>
      </c>
      <c r="S53" s="9"/>
      <c r="T53" s="9"/>
      <c r="U53" s="12">
        <v>4.96</v>
      </c>
      <c r="V53" s="12">
        <v>4.96</v>
      </c>
      <c r="W53" s="12">
        <v>4.96</v>
      </c>
      <c r="X53" s="12">
        <v>4.96</v>
      </c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ht="18" customHeight="1" spans="1:35">
      <c r="A54" s="7" t="s">
        <v>82</v>
      </c>
      <c r="B54" s="7" t="s">
        <v>83</v>
      </c>
      <c r="C54" s="7" t="s">
        <v>87</v>
      </c>
      <c r="D54" s="7" t="s">
        <v>85</v>
      </c>
      <c r="E54" s="7" t="s">
        <v>88</v>
      </c>
      <c r="F54" s="9"/>
      <c r="G54" s="9"/>
      <c r="H54" s="9"/>
      <c r="I54" s="13" t="s">
        <v>413</v>
      </c>
      <c r="J54" s="14">
        <v>800</v>
      </c>
      <c r="K54" s="15">
        <v>45</v>
      </c>
      <c r="L54" s="12">
        <f t="shared" si="1"/>
        <v>3.6</v>
      </c>
      <c r="M54" s="9"/>
      <c r="N54" s="9"/>
      <c r="O54" s="9"/>
      <c r="P54" s="9"/>
      <c r="Q54" s="9"/>
      <c r="R54" s="12">
        <f t="shared" si="2"/>
        <v>3.6</v>
      </c>
      <c r="S54" s="9"/>
      <c r="T54" s="9"/>
      <c r="U54" s="12">
        <v>3.6</v>
      </c>
      <c r="V54" s="12">
        <v>3.6</v>
      </c>
      <c r="W54" s="12">
        <v>3.6</v>
      </c>
      <c r="X54" s="12">
        <v>3.6</v>
      </c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ht="18" customHeight="1" spans="1:35">
      <c r="A55" s="7" t="s">
        <v>82</v>
      </c>
      <c r="B55" s="7" t="s">
        <v>83</v>
      </c>
      <c r="C55" s="7" t="s">
        <v>87</v>
      </c>
      <c r="D55" s="7" t="s">
        <v>85</v>
      </c>
      <c r="E55" s="7" t="s">
        <v>88</v>
      </c>
      <c r="F55" s="9"/>
      <c r="G55" s="9"/>
      <c r="H55" s="9"/>
      <c r="I55" s="13" t="s">
        <v>414</v>
      </c>
      <c r="J55" s="14">
        <v>70</v>
      </c>
      <c r="K55" s="15">
        <v>1000</v>
      </c>
      <c r="L55" s="12">
        <f t="shared" si="1"/>
        <v>7</v>
      </c>
      <c r="M55" s="9"/>
      <c r="N55" s="9"/>
      <c r="O55" s="9"/>
      <c r="P55" s="9"/>
      <c r="Q55" s="9"/>
      <c r="R55" s="12">
        <f t="shared" si="2"/>
        <v>7</v>
      </c>
      <c r="S55" s="9"/>
      <c r="T55" s="9"/>
      <c r="U55" s="12">
        <v>7</v>
      </c>
      <c r="V55" s="12">
        <v>7</v>
      </c>
      <c r="W55" s="12">
        <v>7</v>
      </c>
      <c r="X55" s="12">
        <v>7</v>
      </c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ht="18" customHeight="1" spans="1:35">
      <c r="A56" s="7" t="s">
        <v>82</v>
      </c>
      <c r="B56" s="7" t="s">
        <v>83</v>
      </c>
      <c r="C56" s="7" t="s">
        <v>87</v>
      </c>
      <c r="D56" s="7" t="s">
        <v>85</v>
      </c>
      <c r="E56" s="7" t="s">
        <v>88</v>
      </c>
      <c r="F56" s="9"/>
      <c r="G56" s="9"/>
      <c r="H56" s="9"/>
      <c r="I56" s="13" t="s">
        <v>415</v>
      </c>
      <c r="J56" s="14">
        <v>2</v>
      </c>
      <c r="K56" s="15">
        <v>4800</v>
      </c>
      <c r="L56" s="12">
        <f t="shared" si="1"/>
        <v>0.96</v>
      </c>
      <c r="M56" s="9"/>
      <c r="N56" s="9"/>
      <c r="O56" s="9"/>
      <c r="P56" s="9"/>
      <c r="Q56" s="9"/>
      <c r="R56" s="12">
        <f t="shared" si="2"/>
        <v>0.96</v>
      </c>
      <c r="S56" s="9"/>
      <c r="T56" s="9"/>
      <c r="U56" s="12">
        <v>0.96</v>
      </c>
      <c r="V56" s="12">
        <v>0.96</v>
      </c>
      <c r="W56" s="12">
        <v>0.96</v>
      </c>
      <c r="X56" s="12">
        <v>0.96</v>
      </c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ht="18" customHeight="1" spans="1:35">
      <c r="A57" s="7" t="s">
        <v>82</v>
      </c>
      <c r="B57" s="7" t="s">
        <v>83</v>
      </c>
      <c r="C57" s="7" t="s">
        <v>87</v>
      </c>
      <c r="D57" s="7" t="s">
        <v>85</v>
      </c>
      <c r="E57" s="7" t="s">
        <v>88</v>
      </c>
      <c r="F57" s="9"/>
      <c r="G57" s="9"/>
      <c r="H57" s="9"/>
      <c r="I57" s="13" t="s">
        <v>416</v>
      </c>
      <c r="J57" s="14">
        <v>1</v>
      </c>
      <c r="K57" s="15">
        <v>5400</v>
      </c>
      <c r="L57" s="12">
        <f t="shared" si="1"/>
        <v>0.54</v>
      </c>
      <c r="M57" s="9"/>
      <c r="N57" s="9"/>
      <c r="O57" s="9"/>
      <c r="P57" s="9"/>
      <c r="Q57" s="9"/>
      <c r="R57" s="12">
        <f t="shared" si="2"/>
        <v>0.54</v>
      </c>
      <c r="S57" s="9"/>
      <c r="T57" s="9"/>
      <c r="U57" s="12">
        <v>0.54</v>
      </c>
      <c r="V57" s="12">
        <v>0.54</v>
      </c>
      <c r="W57" s="12">
        <v>0.54</v>
      </c>
      <c r="X57" s="12">
        <v>0.54</v>
      </c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abSelected="1" workbookViewId="0">
      <selection activeCell="N29" sqref="N29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27"/>
      <c r="B1" s="18"/>
      <c r="C1" s="18"/>
      <c r="D1" s="18"/>
      <c r="E1" s="18"/>
      <c r="F1" s="18"/>
      <c r="G1" s="27" t="s">
        <v>1</v>
      </c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ht="19.5" spans="1:20">
      <c r="A2" s="19" t="s">
        <v>2</v>
      </c>
      <c r="B2" s="19"/>
      <c r="C2" s="19"/>
      <c r="D2" s="19"/>
      <c r="E2" s="19"/>
      <c r="F2" s="19"/>
      <c r="G2" s="19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7">
      <c r="A3" s="18"/>
      <c r="B3" s="18"/>
      <c r="C3" s="18"/>
      <c r="D3" s="18"/>
      <c r="E3" s="18"/>
      <c r="F3" s="18"/>
      <c r="G3" s="27" t="s">
        <v>3</v>
      </c>
    </row>
    <row r="4" spans="1:7">
      <c r="A4" s="96" t="s">
        <v>4</v>
      </c>
      <c r="B4" s="96"/>
      <c r="C4" s="96" t="s">
        <v>5</v>
      </c>
      <c r="D4" s="96"/>
      <c r="E4" s="96"/>
      <c r="F4" s="96"/>
      <c r="G4" s="96"/>
    </row>
    <row r="5" spans="1:7">
      <c r="A5" s="20" t="s">
        <v>6</v>
      </c>
      <c r="B5" s="20" t="s">
        <v>7</v>
      </c>
      <c r="C5" s="20" t="s">
        <v>8</v>
      </c>
      <c r="D5" s="20" t="s">
        <v>9</v>
      </c>
      <c r="E5" s="20" t="s">
        <v>10</v>
      </c>
      <c r="F5" s="20" t="s">
        <v>11</v>
      </c>
      <c r="G5" s="20" t="s">
        <v>12</v>
      </c>
    </row>
    <row r="6" spans="1:7">
      <c r="A6" s="24" t="s">
        <v>13</v>
      </c>
      <c r="B6" s="97">
        <v>4538.1505</v>
      </c>
      <c r="C6" s="24" t="s">
        <v>14</v>
      </c>
      <c r="D6" s="97">
        <f>SUM(E6:G6)</f>
        <v>0</v>
      </c>
      <c r="E6" s="97"/>
      <c r="F6" s="97"/>
      <c r="G6" s="97"/>
    </row>
    <row r="7" spans="1:7">
      <c r="A7" s="24" t="s">
        <v>15</v>
      </c>
      <c r="B7" s="97"/>
      <c r="C7" s="24" t="s">
        <v>16</v>
      </c>
      <c r="D7" s="97">
        <f t="shared" ref="D7:D33" si="0">SUM(E7:G7)</f>
        <v>0</v>
      </c>
      <c r="E7" s="97"/>
      <c r="F7" s="97"/>
      <c r="G7" s="97"/>
    </row>
    <row r="8" spans="1:7">
      <c r="A8" s="24" t="s">
        <v>17</v>
      </c>
      <c r="B8" s="97"/>
      <c r="C8" s="24" t="s">
        <v>18</v>
      </c>
      <c r="D8" s="97">
        <f t="shared" si="0"/>
        <v>0</v>
      </c>
      <c r="E8" s="97"/>
      <c r="F8" s="97"/>
      <c r="G8" s="97"/>
    </row>
    <row r="9" spans="1:7">
      <c r="A9" s="24"/>
      <c r="B9" s="97"/>
      <c r="C9" s="24" t="s">
        <v>19</v>
      </c>
      <c r="D9" s="97">
        <f t="shared" si="0"/>
        <v>0</v>
      </c>
      <c r="E9" s="97"/>
      <c r="F9" s="97"/>
      <c r="G9" s="97"/>
    </row>
    <row r="10" spans="1:7">
      <c r="A10" s="24"/>
      <c r="B10" s="97"/>
      <c r="C10" s="24" t="s">
        <v>20</v>
      </c>
      <c r="D10" s="97">
        <f t="shared" si="0"/>
        <v>3193.5505</v>
      </c>
      <c r="E10" s="97">
        <f>B34-1344.6</f>
        <v>3193.5505</v>
      </c>
      <c r="F10" s="97"/>
      <c r="G10" s="97"/>
    </row>
    <row r="11" spans="1:7">
      <c r="A11" s="24"/>
      <c r="B11" s="97"/>
      <c r="C11" s="24" t="s">
        <v>21</v>
      </c>
      <c r="D11" s="97">
        <f t="shared" si="0"/>
        <v>0</v>
      </c>
      <c r="E11" s="97"/>
      <c r="F11" s="97"/>
      <c r="G11" s="97"/>
    </row>
    <row r="12" spans="1:7">
      <c r="A12" s="24"/>
      <c r="B12" s="97"/>
      <c r="C12" s="24" t="s">
        <v>22</v>
      </c>
      <c r="D12" s="97">
        <f t="shared" si="0"/>
        <v>0</v>
      </c>
      <c r="E12" s="97"/>
      <c r="F12" s="97"/>
      <c r="G12" s="97"/>
    </row>
    <row r="13" spans="1:7">
      <c r="A13" s="24"/>
      <c r="B13" s="97"/>
      <c r="C13" s="24" t="s">
        <v>23</v>
      </c>
      <c r="D13" s="97">
        <f t="shared" si="0"/>
        <v>767.09</v>
      </c>
      <c r="E13" s="97">
        <v>767.09</v>
      </c>
      <c r="F13" s="97"/>
      <c r="G13" s="97"/>
    </row>
    <row r="14" spans="1:7">
      <c r="A14" s="24"/>
      <c r="B14" s="97"/>
      <c r="C14" s="24" t="s">
        <v>24</v>
      </c>
      <c r="D14" s="97">
        <f t="shared" si="0"/>
        <v>227.5</v>
      </c>
      <c r="E14" s="97">
        <v>227.5</v>
      </c>
      <c r="F14" s="97"/>
      <c r="G14" s="97"/>
    </row>
    <row r="15" spans="1:7">
      <c r="A15" s="24"/>
      <c r="B15" s="97"/>
      <c r="C15" s="24" t="s">
        <v>25</v>
      </c>
      <c r="D15" s="97">
        <f t="shared" si="0"/>
        <v>0</v>
      </c>
      <c r="E15" s="97"/>
      <c r="F15" s="97"/>
      <c r="G15" s="97"/>
    </row>
    <row r="16" spans="1:7">
      <c r="A16" s="24"/>
      <c r="B16" s="97"/>
      <c r="C16" s="24" t="s">
        <v>26</v>
      </c>
      <c r="D16" s="97">
        <f t="shared" si="0"/>
        <v>0</v>
      </c>
      <c r="E16" s="97"/>
      <c r="F16" s="97"/>
      <c r="G16" s="97"/>
    </row>
    <row r="17" spans="1:7">
      <c r="A17" s="24"/>
      <c r="B17" s="97"/>
      <c r="C17" s="24" t="s">
        <v>27</v>
      </c>
      <c r="D17" s="97">
        <f t="shared" si="0"/>
        <v>0</v>
      </c>
      <c r="E17" s="97"/>
      <c r="F17" s="97"/>
      <c r="G17" s="97"/>
    </row>
    <row r="18" spans="1:7">
      <c r="A18" s="24"/>
      <c r="B18" s="97"/>
      <c r="C18" s="24" t="s">
        <v>28</v>
      </c>
      <c r="D18" s="97">
        <f t="shared" si="0"/>
        <v>0</v>
      </c>
      <c r="E18" s="97"/>
      <c r="F18" s="97"/>
      <c r="G18" s="97"/>
    </row>
    <row r="19" spans="1:7">
      <c r="A19" s="24"/>
      <c r="B19" s="97"/>
      <c r="C19" s="24" t="s">
        <v>29</v>
      </c>
      <c r="D19" s="97">
        <f t="shared" si="0"/>
        <v>0</v>
      </c>
      <c r="E19" s="97"/>
      <c r="F19" s="97"/>
      <c r="G19" s="97"/>
    </row>
    <row r="20" spans="1:7">
      <c r="A20" s="24"/>
      <c r="B20" s="97"/>
      <c r="C20" s="24" t="s">
        <v>30</v>
      </c>
      <c r="D20" s="97">
        <f t="shared" si="0"/>
        <v>0</v>
      </c>
      <c r="E20" s="97"/>
      <c r="F20" s="97"/>
      <c r="G20" s="97"/>
    </row>
    <row r="21" spans="1:7">
      <c r="A21" s="24"/>
      <c r="B21" s="97"/>
      <c r="C21" s="24" t="s">
        <v>31</v>
      </c>
      <c r="D21" s="97">
        <f t="shared" si="0"/>
        <v>0</v>
      </c>
      <c r="E21" s="97"/>
      <c r="F21" s="97"/>
      <c r="G21" s="97"/>
    </row>
    <row r="22" spans="1:7">
      <c r="A22" s="24"/>
      <c r="B22" s="97"/>
      <c r="C22" s="24" t="s">
        <v>32</v>
      </c>
      <c r="D22" s="97">
        <f t="shared" si="0"/>
        <v>0</v>
      </c>
      <c r="E22" s="97"/>
      <c r="F22" s="97"/>
      <c r="G22" s="97"/>
    </row>
    <row r="23" spans="1:7">
      <c r="A23" s="24"/>
      <c r="B23" s="97"/>
      <c r="C23" s="24" t="s">
        <v>33</v>
      </c>
      <c r="D23" s="97">
        <f t="shared" si="0"/>
        <v>0</v>
      </c>
      <c r="E23" s="97"/>
      <c r="F23" s="97"/>
      <c r="G23" s="97"/>
    </row>
    <row r="24" spans="1:7">
      <c r="A24" s="24"/>
      <c r="B24" s="97"/>
      <c r="C24" s="24" t="s">
        <v>34</v>
      </c>
      <c r="D24" s="97">
        <f t="shared" si="0"/>
        <v>350.01</v>
      </c>
      <c r="E24" s="97">
        <v>350.01</v>
      </c>
      <c r="F24" s="97"/>
      <c r="G24" s="97"/>
    </row>
    <row r="25" spans="1:7">
      <c r="A25" s="24"/>
      <c r="B25" s="97"/>
      <c r="C25" s="24" t="s">
        <v>35</v>
      </c>
      <c r="D25" s="97">
        <f t="shared" si="0"/>
        <v>0</v>
      </c>
      <c r="E25" s="97"/>
      <c r="F25" s="97"/>
      <c r="G25" s="97"/>
    </row>
    <row r="26" spans="1:7">
      <c r="A26" s="24"/>
      <c r="B26" s="97"/>
      <c r="C26" s="24" t="s">
        <v>36</v>
      </c>
      <c r="D26" s="97">
        <f t="shared" si="0"/>
        <v>0</v>
      </c>
      <c r="E26" s="97"/>
      <c r="F26" s="97"/>
      <c r="G26" s="97"/>
    </row>
    <row r="27" spans="1:7">
      <c r="A27" s="24"/>
      <c r="B27" s="97"/>
      <c r="C27" s="24" t="s">
        <v>37</v>
      </c>
      <c r="D27" s="97">
        <f t="shared" si="0"/>
        <v>0</v>
      </c>
      <c r="E27" s="97"/>
      <c r="F27" s="97"/>
      <c r="G27" s="97"/>
    </row>
    <row r="28" spans="1:7">
      <c r="A28" s="24"/>
      <c r="B28" s="97"/>
      <c r="C28" s="24" t="s">
        <v>38</v>
      </c>
      <c r="D28" s="97">
        <f t="shared" si="0"/>
        <v>0</v>
      </c>
      <c r="E28" s="97"/>
      <c r="F28" s="97"/>
      <c r="G28" s="97"/>
    </row>
    <row r="29" spans="1:7">
      <c r="A29" s="24"/>
      <c r="B29" s="97"/>
      <c r="C29" s="24" t="s">
        <v>39</v>
      </c>
      <c r="D29" s="97">
        <f t="shared" si="0"/>
        <v>0</v>
      </c>
      <c r="E29" s="97"/>
      <c r="F29" s="97"/>
      <c r="G29" s="97"/>
    </row>
    <row r="30" spans="1:7">
      <c r="A30" s="24"/>
      <c r="B30" s="97"/>
      <c r="C30" s="24" t="s">
        <v>40</v>
      </c>
      <c r="D30" s="97">
        <f t="shared" si="0"/>
        <v>0</v>
      </c>
      <c r="E30" s="97"/>
      <c r="F30" s="97"/>
      <c r="G30" s="97"/>
    </row>
    <row r="31" spans="1:7">
      <c r="A31" s="24"/>
      <c r="B31" s="97"/>
      <c r="C31" s="24" t="s">
        <v>41</v>
      </c>
      <c r="D31" s="97">
        <f t="shared" si="0"/>
        <v>0</v>
      </c>
      <c r="E31" s="97"/>
      <c r="F31" s="97"/>
      <c r="G31" s="97"/>
    </row>
    <row r="32" spans="1:7">
      <c r="A32" s="24"/>
      <c r="B32" s="97"/>
      <c r="C32" s="24" t="s">
        <v>42</v>
      </c>
      <c r="D32" s="97">
        <f t="shared" si="0"/>
        <v>0</v>
      </c>
      <c r="E32" s="97"/>
      <c r="F32" s="97"/>
      <c r="G32" s="97"/>
    </row>
    <row r="33" spans="1:7">
      <c r="A33" s="24"/>
      <c r="B33" s="97"/>
      <c r="C33" s="24" t="s">
        <v>43</v>
      </c>
      <c r="D33" s="97">
        <f t="shared" si="0"/>
        <v>0</v>
      </c>
      <c r="E33" s="97"/>
      <c r="F33" s="97"/>
      <c r="G33" s="97"/>
    </row>
    <row r="34" spans="1:7">
      <c r="A34" s="96" t="s">
        <v>44</v>
      </c>
      <c r="B34" s="97">
        <f>SUM(B6:B33)</f>
        <v>4538.1505</v>
      </c>
      <c r="C34" s="96" t="s">
        <v>45</v>
      </c>
      <c r="D34" s="97">
        <f>SUM(D6:D33)</f>
        <v>4538.1505</v>
      </c>
      <c r="E34" s="97">
        <f>SUM(E6:E33)</f>
        <v>4538.1505</v>
      </c>
      <c r="F34" s="97">
        <f>SUM(F6:F33)</f>
        <v>0</v>
      </c>
      <c r="G34" s="97">
        <f>SUM(G6:G33)</f>
        <v>0</v>
      </c>
    </row>
    <row r="35" spans="1:7">
      <c r="A35" s="24" t="s">
        <v>46</v>
      </c>
      <c r="B35" s="97">
        <f>SUM(B36:B38)</f>
        <v>0</v>
      </c>
      <c r="C35" s="24" t="s">
        <v>47</v>
      </c>
      <c r="D35" s="97"/>
      <c r="E35" s="97"/>
      <c r="F35" s="97"/>
      <c r="G35" s="97"/>
    </row>
    <row r="36" spans="1:7">
      <c r="A36" s="24" t="s">
        <v>48</v>
      </c>
      <c r="B36" s="97"/>
      <c r="C36" s="24"/>
      <c r="D36" s="97"/>
      <c r="E36" s="97"/>
      <c r="F36" s="97"/>
      <c r="G36" s="97"/>
    </row>
    <row r="37" spans="1:7">
      <c r="A37" s="24" t="s">
        <v>49</v>
      </c>
      <c r="B37" s="97"/>
      <c r="C37" s="24"/>
      <c r="D37" s="97"/>
      <c r="E37" s="97"/>
      <c r="F37" s="97"/>
      <c r="G37" s="97"/>
    </row>
    <row r="38" spans="1:7">
      <c r="A38" s="24" t="s">
        <v>50</v>
      </c>
      <c r="B38" s="97"/>
      <c r="C38" s="24"/>
      <c r="D38" s="97"/>
      <c r="E38" s="97"/>
      <c r="F38" s="97"/>
      <c r="G38" s="97"/>
    </row>
    <row r="39" spans="1:7">
      <c r="A39" s="96" t="s">
        <v>51</v>
      </c>
      <c r="B39" s="97">
        <f>B34+B35</f>
        <v>4538.1505</v>
      </c>
      <c r="C39" s="96" t="s">
        <v>52</v>
      </c>
      <c r="D39" s="97">
        <f>D34+D35</f>
        <v>4538.1505</v>
      </c>
      <c r="E39" s="97">
        <f>E34+E35</f>
        <v>4538.1505</v>
      </c>
      <c r="F39" s="97">
        <f>F34+F35</f>
        <v>0</v>
      </c>
      <c r="G39" s="97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workbookViewId="0">
      <selection activeCell="I23" sqref="I23"/>
    </sheetView>
  </sheetViews>
  <sheetFormatPr defaultColWidth="10" defaultRowHeight="13.5"/>
  <cols>
    <col min="1" max="1" width="8.875" style="87" customWidth="1"/>
    <col min="2" max="3" width="3.125" style="87" customWidth="1"/>
    <col min="4" max="4" width="6.75" style="87" customWidth="1"/>
    <col min="5" max="5" width="22.125" style="87" customWidth="1"/>
    <col min="6" max="6" width="11" style="86" customWidth="1"/>
    <col min="7" max="7" width="7.625" style="87" customWidth="1"/>
    <col min="8" max="8" width="7.75" style="87" customWidth="1"/>
    <col min="9" max="9" width="9.75" style="87" customWidth="1"/>
    <col min="10" max="10" width="6" style="87" customWidth="1"/>
    <col min="11" max="11" width="4.375" style="87" customWidth="1"/>
    <col min="12" max="12" width="7.75" style="87" customWidth="1"/>
    <col min="13" max="13" width="6" style="87" customWidth="1"/>
    <col min="14" max="14" width="7.75" style="87" customWidth="1"/>
    <col min="15" max="15" width="5" style="87" customWidth="1"/>
    <col min="16" max="16" width="4.625" style="87" customWidth="1"/>
    <col min="17" max="17" width="7.25" style="87" customWidth="1"/>
    <col min="18" max="18" width="5.375" style="87" customWidth="1"/>
    <col min="19" max="19" width="4.625" style="87" customWidth="1"/>
    <col min="20" max="20" width="4.125" style="87" customWidth="1"/>
    <col min="21" max="22" width="4.375" style="87" customWidth="1"/>
    <col min="23" max="23" width="3.25" style="87" customWidth="1"/>
    <col min="24" max="24" width="3.375" style="87" customWidth="1"/>
    <col min="25" max="25" width="3.25" style="87" customWidth="1"/>
    <col min="26" max="26" width="9.75" style="87" customWidth="1"/>
    <col min="27" max="16384" width="10" style="87"/>
  </cols>
  <sheetData>
    <row r="1" customHeight="1" spans="1:25">
      <c r="A1" s="18" t="s">
        <v>53</v>
      </c>
      <c r="B1" s="18"/>
      <c r="C1" s="18"/>
      <c r="D1" s="18"/>
      <c r="E1" s="18"/>
      <c r="F1" s="2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27" t="s">
        <v>54</v>
      </c>
      <c r="Y1" s="27"/>
    </row>
    <row r="2" ht="19.5" customHeight="1" spans="1:25">
      <c r="A2" s="19" t="s">
        <v>55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ht="14.25" customHeight="1" spans="1:25">
      <c r="A3" s="18"/>
      <c r="B3" s="18"/>
      <c r="C3" s="18"/>
      <c r="D3" s="18"/>
      <c r="E3" s="18"/>
      <c r="F3" s="2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95" t="s">
        <v>3</v>
      </c>
      <c r="X3" s="95"/>
      <c r="Y3" s="95"/>
    </row>
    <row r="4" ht="14.25" customHeight="1" spans="1:25">
      <c r="A4" s="20" t="s">
        <v>56</v>
      </c>
      <c r="B4" s="20"/>
      <c r="C4" s="20"/>
      <c r="D4" s="20" t="s">
        <v>57</v>
      </c>
      <c r="E4" s="20" t="s">
        <v>58</v>
      </c>
      <c r="F4" s="4" t="s">
        <v>59</v>
      </c>
      <c r="G4" s="20" t="s">
        <v>60</v>
      </c>
      <c r="H4" s="20"/>
      <c r="I4" s="20"/>
      <c r="J4" s="20"/>
      <c r="K4" s="20"/>
      <c r="L4" s="20" t="s">
        <v>61</v>
      </c>
      <c r="M4" s="20"/>
      <c r="N4" s="20"/>
      <c r="O4" s="20"/>
      <c r="P4" s="20"/>
      <c r="Q4" s="20"/>
      <c r="R4" s="20"/>
      <c r="S4" s="20"/>
      <c r="T4" s="20"/>
      <c r="U4" s="20"/>
      <c r="V4" s="20"/>
      <c r="W4" s="20" t="s">
        <v>62</v>
      </c>
      <c r="X4" s="20"/>
      <c r="Y4" s="20"/>
    </row>
    <row r="5" ht="70.5" customHeight="1" spans="1:25">
      <c r="A5" s="20" t="s">
        <v>63</v>
      </c>
      <c r="B5" s="20" t="s">
        <v>64</v>
      </c>
      <c r="C5" s="20" t="s">
        <v>65</v>
      </c>
      <c r="D5" s="20"/>
      <c r="E5" s="20"/>
      <c r="F5" s="4"/>
      <c r="G5" s="20" t="s">
        <v>66</v>
      </c>
      <c r="H5" s="20" t="s">
        <v>67</v>
      </c>
      <c r="I5" s="20" t="s">
        <v>68</v>
      </c>
      <c r="J5" s="20" t="s">
        <v>69</v>
      </c>
      <c r="K5" s="20" t="s">
        <v>70</v>
      </c>
      <c r="L5" s="20" t="s">
        <v>66</v>
      </c>
      <c r="M5" s="20" t="s">
        <v>67</v>
      </c>
      <c r="N5" s="20" t="s">
        <v>68</v>
      </c>
      <c r="O5" s="20" t="s">
        <v>69</v>
      </c>
      <c r="P5" s="20" t="s">
        <v>71</v>
      </c>
      <c r="Q5" s="20" t="s">
        <v>72</v>
      </c>
      <c r="R5" s="20" t="s">
        <v>73</v>
      </c>
      <c r="S5" s="20" t="s">
        <v>74</v>
      </c>
      <c r="T5" s="20" t="s">
        <v>75</v>
      </c>
      <c r="U5" s="20" t="s">
        <v>70</v>
      </c>
      <c r="V5" s="20" t="s">
        <v>76</v>
      </c>
      <c r="W5" s="20" t="s">
        <v>66</v>
      </c>
      <c r="X5" s="20" t="s">
        <v>60</v>
      </c>
      <c r="Y5" s="20" t="s">
        <v>77</v>
      </c>
    </row>
    <row r="6" ht="14.25" customHeight="1" spans="1:25">
      <c r="A6" s="20" t="s">
        <v>78</v>
      </c>
      <c r="B6" s="20" t="s">
        <v>78</v>
      </c>
      <c r="C6" s="20" t="s">
        <v>78</v>
      </c>
      <c r="D6" s="20" t="s">
        <v>79</v>
      </c>
      <c r="E6" s="20" t="s">
        <v>79</v>
      </c>
      <c r="F6" s="4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 s="20">
        <v>9</v>
      </c>
      <c r="O6" s="20">
        <v>10</v>
      </c>
      <c r="P6" s="20">
        <v>11</v>
      </c>
      <c r="Q6" s="20">
        <v>12</v>
      </c>
      <c r="R6" s="20">
        <v>13</v>
      </c>
      <c r="S6" s="20">
        <v>14</v>
      </c>
      <c r="T6" s="20">
        <v>15</v>
      </c>
      <c r="U6" s="20">
        <v>16</v>
      </c>
      <c r="V6" s="20">
        <v>17</v>
      </c>
      <c r="W6" s="20">
        <v>18</v>
      </c>
      <c r="X6" s="20">
        <v>19</v>
      </c>
      <c r="Y6" s="20">
        <v>20</v>
      </c>
    </row>
    <row r="7" s="86" customFormat="1" ht="14.25" customHeight="1" spans="1:25">
      <c r="A7" s="21"/>
      <c r="B7" s="21"/>
      <c r="C7" s="21"/>
      <c r="D7" s="21"/>
      <c r="E7" s="21" t="s">
        <v>9</v>
      </c>
      <c r="F7" s="22">
        <f>F8</f>
        <v>4538.15</v>
      </c>
      <c r="G7" s="22">
        <f>G8</f>
        <v>4426.78</v>
      </c>
      <c r="H7" s="22">
        <f>H8</f>
        <v>3932.03</v>
      </c>
      <c r="I7" s="22">
        <f>I8</f>
        <v>421.53</v>
      </c>
      <c r="J7" s="22">
        <f t="shared" ref="J7:O7" si="0">J8</f>
        <v>73.22</v>
      </c>
      <c r="K7" s="22"/>
      <c r="L7" s="22">
        <f t="shared" si="0"/>
        <v>111.37</v>
      </c>
      <c r="M7" s="22">
        <f t="shared" si="0"/>
        <v>98.97</v>
      </c>
      <c r="N7" s="22"/>
      <c r="O7" s="22">
        <f t="shared" si="0"/>
        <v>12.4</v>
      </c>
      <c r="P7" s="22"/>
      <c r="Q7" s="22"/>
      <c r="R7" s="22"/>
      <c r="S7" s="22"/>
      <c r="T7" s="22"/>
      <c r="U7" s="22"/>
      <c r="V7" s="22"/>
      <c r="W7" s="22"/>
      <c r="X7" s="22"/>
      <c r="Y7" s="22"/>
    </row>
    <row r="8" s="86" customFormat="1" ht="14.25" customHeight="1" spans="1:25">
      <c r="A8" s="88"/>
      <c r="B8" s="89"/>
      <c r="C8" s="90"/>
      <c r="D8" s="91" t="s">
        <v>80</v>
      </c>
      <c r="E8" s="92" t="s">
        <v>81</v>
      </c>
      <c r="F8" s="22">
        <f>SUM(F9:F15)</f>
        <v>4538.15</v>
      </c>
      <c r="G8" s="22">
        <f>SUM(G9:G15)</f>
        <v>4426.78</v>
      </c>
      <c r="H8" s="22">
        <f>SUM(H9:H15)</f>
        <v>3932.03</v>
      </c>
      <c r="I8" s="22">
        <f t="shared" ref="I8:O8" si="1">SUM(I9:I15)</f>
        <v>421.53</v>
      </c>
      <c r="J8" s="22">
        <f t="shared" si="1"/>
        <v>73.22</v>
      </c>
      <c r="K8" s="22"/>
      <c r="L8" s="22">
        <f t="shared" si="1"/>
        <v>111.37</v>
      </c>
      <c r="M8" s="22">
        <f t="shared" si="1"/>
        <v>98.97</v>
      </c>
      <c r="N8" s="22"/>
      <c r="O8" s="22">
        <f t="shared" si="1"/>
        <v>12.4</v>
      </c>
      <c r="P8" s="22"/>
      <c r="Q8" s="22"/>
      <c r="R8" s="22"/>
      <c r="S8" s="22"/>
      <c r="T8" s="22"/>
      <c r="U8" s="22"/>
      <c r="V8" s="22"/>
      <c r="W8" s="22"/>
      <c r="X8" s="22"/>
      <c r="Y8" s="22"/>
    </row>
    <row r="9" s="86" customFormat="1" ht="14.25" customHeight="1" spans="1:25">
      <c r="A9" s="88" t="s">
        <v>82</v>
      </c>
      <c r="B9" s="89" t="s">
        <v>83</v>
      </c>
      <c r="C9" s="90" t="s">
        <v>84</v>
      </c>
      <c r="D9" s="91" t="s">
        <v>85</v>
      </c>
      <c r="E9" s="92" t="s">
        <v>86</v>
      </c>
      <c r="F9" s="22">
        <f t="shared" ref="F9:F15" si="2">G9+L9</f>
        <v>11.33</v>
      </c>
      <c r="G9" s="93">
        <f t="shared" ref="G9:G15" si="3">H9+I9+J9+K9</f>
        <v>10.69</v>
      </c>
      <c r="H9" s="93"/>
      <c r="I9" s="93">
        <v>9.92</v>
      </c>
      <c r="J9" s="93">
        <v>0.77</v>
      </c>
      <c r="K9" s="93"/>
      <c r="L9" s="93">
        <f t="shared" ref="L9:L15" si="4">M9+N9+O9+P9+Q9+R9+S9+T9+U9+V9</f>
        <v>0.64</v>
      </c>
      <c r="M9" s="22">
        <v>0.64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="86" customFormat="1" ht="14.25" customHeight="1" spans="1:25">
      <c r="A10" s="88" t="s">
        <v>82</v>
      </c>
      <c r="B10" s="89" t="s">
        <v>83</v>
      </c>
      <c r="C10" s="90" t="s">
        <v>87</v>
      </c>
      <c r="D10" s="91" t="s">
        <v>85</v>
      </c>
      <c r="E10" s="92" t="s">
        <v>88</v>
      </c>
      <c r="F10" s="22">
        <f t="shared" si="2"/>
        <v>3182.23</v>
      </c>
      <c r="G10" s="93">
        <f t="shared" si="3"/>
        <v>3071.5</v>
      </c>
      <c r="H10" s="93">
        <v>2654.5</v>
      </c>
      <c r="I10" s="93">
        <v>411.61</v>
      </c>
      <c r="J10" s="93">
        <v>5.39</v>
      </c>
      <c r="K10" s="93"/>
      <c r="L10" s="93">
        <f t="shared" si="4"/>
        <v>110.73</v>
      </c>
      <c r="M10" s="22">
        <v>98.33</v>
      </c>
      <c r="N10" s="22"/>
      <c r="O10" s="22">
        <v>12.4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="86" customFormat="1" ht="14.25" customHeight="1" spans="1:25">
      <c r="A11" s="88" t="s">
        <v>89</v>
      </c>
      <c r="B11" s="89" t="s">
        <v>90</v>
      </c>
      <c r="C11" s="90" t="s">
        <v>83</v>
      </c>
      <c r="D11" s="91" t="s">
        <v>85</v>
      </c>
      <c r="E11" s="92" t="s">
        <v>91</v>
      </c>
      <c r="F11" s="22">
        <f t="shared" si="2"/>
        <v>67.06</v>
      </c>
      <c r="G11" s="93">
        <f t="shared" si="3"/>
        <v>67.06</v>
      </c>
      <c r="H11" s="93"/>
      <c r="I11" s="93"/>
      <c r="J11" s="93">
        <v>67.06</v>
      </c>
      <c r="K11" s="93"/>
      <c r="L11" s="93">
        <f t="shared" si="4"/>
        <v>0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="86" customFormat="1" ht="14.25" customHeight="1" spans="1:25">
      <c r="A12" s="88" t="s">
        <v>89</v>
      </c>
      <c r="B12" s="89" t="s">
        <v>90</v>
      </c>
      <c r="C12" s="90" t="s">
        <v>90</v>
      </c>
      <c r="D12" s="91" t="s">
        <v>85</v>
      </c>
      <c r="E12" s="92" t="s">
        <v>92</v>
      </c>
      <c r="F12" s="22">
        <f t="shared" si="2"/>
        <v>466.68</v>
      </c>
      <c r="G12" s="93">
        <f t="shared" si="3"/>
        <v>466.68</v>
      </c>
      <c r="H12" s="93">
        <v>466.68</v>
      </c>
      <c r="I12" s="93"/>
      <c r="J12" s="93"/>
      <c r="K12" s="93"/>
      <c r="L12" s="93">
        <f t="shared" si="4"/>
        <v>0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="86" customFormat="1" ht="14.25" customHeight="1" spans="1:25">
      <c r="A13" s="88" t="s">
        <v>89</v>
      </c>
      <c r="B13" s="89" t="s">
        <v>90</v>
      </c>
      <c r="C13" s="90" t="s">
        <v>93</v>
      </c>
      <c r="D13" s="91" t="s">
        <v>85</v>
      </c>
      <c r="E13" s="92" t="s">
        <v>94</v>
      </c>
      <c r="F13" s="22">
        <f t="shared" si="2"/>
        <v>233.34</v>
      </c>
      <c r="G13" s="93">
        <f t="shared" si="3"/>
        <v>233.34</v>
      </c>
      <c r="H13" s="93">
        <v>233.34</v>
      </c>
      <c r="I13" s="93"/>
      <c r="J13" s="93"/>
      <c r="K13" s="93"/>
      <c r="L13" s="93">
        <f t="shared" si="4"/>
        <v>0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="86" customFormat="1" ht="14.25" customHeight="1" spans="1:25">
      <c r="A14" s="88" t="s">
        <v>95</v>
      </c>
      <c r="B14" s="89" t="s">
        <v>96</v>
      </c>
      <c r="C14" s="90" t="s">
        <v>83</v>
      </c>
      <c r="D14" s="91" t="s">
        <v>85</v>
      </c>
      <c r="E14" s="92" t="s">
        <v>97</v>
      </c>
      <c r="F14" s="22">
        <f t="shared" si="2"/>
        <v>227.5</v>
      </c>
      <c r="G14" s="93">
        <f t="shared" si="3"/>
        <v>227.5</v>
      </c>
      <c r="H14" s="93">
        <v>227.5</v>
      </c>
      <c r="I14" s="93"/>
      <c r="J14" s="93"/>
      <c r="K14" s="93"/>
      <c r="L14" s="93">
        <f t="shared" si="4"/>
        <v>0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="86" customFormat="1" ht="14.25" customHeight="1" spans="1:25">
      <c r="A15" s="88" t="s">
        <v>98</v>
      </c>
      <c r="B15" s="89" t="s">
        <v>83</v>
      </c>
      <c r="C15" s="90" t="s">
        <v>99</v>
      </c>
      <c r="D15" s="91" t="s">
        <v>85</v>
      </c>
      <c r="E15" s="92" t="s">
        <v>100</v>
      </c>
      <c r="F15" s="22">
        <f t="shared" si="2"/>
        <v>350.01</v>
      </c>
      <c r="G15" s="93">
        <f t="shared" si="3"/>
        <v>350.01</v>
      </c>
      <c r="H15" s="93">
        <v>350.01</v>
      </c>
      <c r="I15" s="93"/>
      <c r="J15" s="93"/>
      <c r="K15" s="93"/>
      <c r="L15" s="93">
        <f t="shared" si="4"/>
        <v>0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8" spans="6:6">
      <c r="F18" s="94"/>
    </row>
    <row r="19" spans="6:6">
      <c r="F19" s="94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120"/>
  <sheetViews>
    <sheetView workbookViewId="0">
      <selection activeCell="F6" sqref="$A5:$XFD6"/>
    </sheetView>
  </sheetViews>
  <sheetFormatPr defaultColWidth="10" defaultRowHeight="13.5" outlineLevelCol="6"/>
  <cols>
    <col min="1" max="1" width="13" style="66" customWidth="1"/>
    <col min="2" max="2" width="33.375" style="66" customWidth="1"/>
    <col min="3" max="3" width="25.625" style="66" customWidth="1"/>
    <col min="4" max="5" width="25.625" style="67" customWidth="1"/>
    <col min="6" max="10" width="9.75" style="66" customWidth="1"/>
    <col min="11" max="16384" width="10" style="66"/>
  </cols>
  <sheetData>
    <row r="1" s="66" customFormat="1" ht="14.25" customHeight="1" spans="1:5">
      <c r="A1" s="68"/>
      <c r="B1" s="68"/>
      <c r="C1" s="68"/>
      <c r="D1" s="69"/>
      <c r="E1" s="70" t="s">
        <v>101</v>
      </c>
    </row>
    <row r="2" s="66" customFormat="1" ht="22.5" customHeight="1" spans="1:5">
      <c r="A2" s="71" t="s">
        <v>102</v>
      </c>
      <c r="B2" s="71"/>
      <c r="C2" s="71"/>
      <c r="D2" s="71"/>
      <c r="E2" s="71"/>
    </row>
    <row r="3" s="66" customFormat="1" ht="14.25" customHeight="1" spans="1:5">
      <c r="A3" s="68"/>
      <c r="B3" s="68"/>
      <c r="C3" s="68"/>
      <c r="D3" s="69"/>
      <c r="E3" s="70" t="s">
        <v>3</v>
      </c>
    </row>
    <row r="4" s="66" customFormat="1" ht="14.25" customHeight="1" spans="1:5">
      <c r="A4" s="72" t="s">
        <v>103</v>
      </c>
      <c r="B4" s="72" t="s">
        <v>104</v>
      </c>
      <c r="C4" s="72" t="s">
        <v>60</v>
      </c>
      <c r="D4" s="72"/>
      <c r="E4" s="72"/>
    </row>
    <row r="5" s="66" customFormat="1" ht="9.75" customHeight="1" spans="1:5">
      <c r="A5" s="72"/>
      <c r="B5" s="72"/>
      <c r="C5" s="72" t="s">
        <v>66</v>
      </c>
      <c r="D5" s="72" t="s">
        <v>105</v>
      </c>
      <c r="E5" s="72" t="s">
        <v>106</v>
      </c>
    </row>
    <row r="6" s="66" customFormat="1" ht="33.75" customHeight="1" spans="1:5">
      <c r="A6" s="72"/>
      <c r="B6" s="72"/>
      <c r="C6" s="72"/>
      <c r="D6" s="72"/>
      <c r="E6" s="72"/>
    </row>
    <row r="7" s="66" customFormat="1" ht="14.25" customHeight="1" spans="1:5">
      <c r="A7" s="72" t="s">
        <v>79</v>
      </c>
      <c r="B7" s="72" t="s">
        <v>79</v>
      </c>
      <c r="C7" s="73">
        <v>1</v>
      </c>
      <c r="D7" s="73">
        <v>2</v>
      </c>
      <c r="E7" s="73">
        <v>3</v>
      </c>
    </row>
    <row r="8" s="66" customFormat="1" ht="14.25" customHeight="1" spans="1:7">
      <c r="A8" s="74">
        <v>401003</v>
      </c>
      <c r="B8" s="75" t="s">
        <v>9</v>
      </c>
      <c r="C8" s="76">
        <f t="shared" ref="C8:C71" si="0">SUM(D8:E8)</f>
        <v>4426.775448</v>
      </c>
      <c r="D8" s="77">
        <f>D9+D65+D121+D177+D233+D289+D345+D401+D457</f>
        <v>4005.245448</v>
      </c>
      <c r="E8" s="77">
        <f>E9+E65+E121+E177+E233+E289+E345+E401+E457</f>
        <v>421.53</v>
      </c>
      <c r="G8" s="78"/>
    </row>
    <row r="9" s="66" customFormat="1" ht="14.25" customHeight="1" spans="1:5">
      <c r="A9" s="79"/>
      <c r="B9" s="80" t="s">
        <v>107</v>
      </c>
      <c r="C9" s="76">
        <f t="shared" si="0"/>
        <v>10.69</v>
      </c>
      <c r="D9" s="76">
        <f>D10+D24+D52</f>
        <v>0.77</v>
      </c>
      <c r="E9" s="76">
        <f>E10+E24+E52</f>
        <v>9.92</v>
      </c>
    </row>
    <row r="10" s="66" customFormat="1" ht="15" hidden="1" customHeight="1" spans="1:5">
      <c r="A10" s="81" t="s">
        <v>108</v>
      </c>
      <c r="B10" s="80" t="s">
        <v>67</v>
      </c>
      <c r="C10" s="76">
        <f t="shared" si="0"/>
        <v>0</v>
      </c>
      <c r="D10" s="76">
        <f>SUM(D11:D23)</f>
        <v>0</v>
      </c>
      <c r="E10" s="76">
        <f>SUM(E11:E23)</f>
        <v>0</v>
      </c>
    </row>
    <row r="11" s="66" customFormat="1" ht="15" hidden="1" customHeight="1" spans="1:5">
      <c r="A11" s="81" t="s">
        <v>109</v>
      </c>
      <c r="B11" s="80" t="s">
        <v>110</v>
      </c>
      <c r="C11" s="76">
        <f t="shared" si="0"/>
        <v>0</v>
      </c>
      <c r="D11" s="76">
        <v>0</v>
      </c>
      <c r="E11" s="82">
        <v>0</v>
      </c>
    </row>
    <row r="12" s="66" customFormat="1" ht="14.25" hidden="1" customHeight="1" spans="1:5">
      <c r="A12" s="81" t="s">
        <v>111</v>
      </c>
      <c r="B12" s="80" t="s">
        <v>112</v>
      </c>
      <c r="C12" s="76">
        <f t="shared" si="0"/>
        <v>0</v>
      </c>
      <c r="D12" s="76">
        <v>0</v>
      </c>
      <c r="E12" s="82">
        <v>0</v>
      </c>
    </row>
    <row r="13" s="66" customFormat="1" ht="14.25" hidden="1" customHeight="1" spans="1:5">
      <c r="A13" s="81" t="s">
        <v>113</v>
      </c>
      <c r="B13" s="80" t="s">
        <v>114</v>
      </c>
      <c r="C13" s="76">
        <f t="shared" si="0"/>
        <v>0</v>
      </c>
      <c r="D13" s="76">
        <v>0</v>
      </c>
      <c r="E13" s="82">
        <v>0</v>
      </c>
    </row>
    <row r="14" s="66" customFormat="1" ht="14.25" hidden="1" customHeight="1" spans="1:5">
      <c r="A14" s="81" t="s">
        <v>115</v>
      </c>
      <c r="B14" s="80" t="s">
        <v>116</v>
      </c>
      <c r="C14" s="76">
        <f t="shared" si="0"/>
        <v>0</v>
      </c>
      <c r="D14" s="76">
        <v>0</v>
      </c>
      <c r="E14" s="82">
        <v>0</v>
      </c>
    </row>
    <row r="15" s="66" customFormat="1" ht="14.25" hidden="1" customHeight="1" spans="1:5">
      <c r="A15" s="81" t="s">
        <v>117</v>
      </c>
      <c r="B15" s="80" t="s">
        <v>118</v>
      </c>
      <c r="C15" s="76">
        <f t="shared" si="0"/>
        <v>0</v>
      </c>
      <c r="D15" s="76">
        <v>0</v>
      </c>
      <c r="E15" s="82">
        <v>0</v>
      </c>
    </row>
    <row r="16" s="66" customFormat="1" ht="14.25" hidden="1" customHeight="1" spans="1:5">
      <c r="A16" s="81" t="s">
        <v>119</v>
      </c>
      <c r="B16" s="80" t="s">
        <v>120</v>
      </c>
      <c r="C16" s="76">
        <f t="shared" si="0"/>
        <v>0</v>
      </c>
      <c r="D16" s="76">
        <v>0</v>
      </c>
      <c r="E16" s="82">
        <v>0</v>
      </c>
    </row>
    <row r="17" s="66" customFormat="1" ht="14.25" hidden="1" customHeight="1" spans="1:5">
      <c r="A17" s="81" t="s">
        <v>121</v>
      </c>
      <c r="B17" s="80" t="s">
        <v>122</v>
      </c>
      <c r="C17" s="76">
        <f t="shared" si="0"/>
        <v>0</v>
      </c>
      <c r="D17" s="76">
        <v>0</v>
      </c>
      <c r="E17" s="82">
        <v>0</v>
      </c>
    </row>
    <row r="18" s="66" customFormat="1" ht="14.25" hidden="1" customHeight="1" spans="1:5">
      <c r="A18" s="81" t="s">
        <v>123</v>
      </c>
      <c r="B18" s="80" t="s">
        <v>124</v>
      </c>
      <c r="C18" s="76">
        <f t="shared" si="0"/>
        <v>0</v>
      </c>
      <c r="D18" s="76">
        <v>0</v>
      </c>
      <c r="E18" s="82">
        <v>0</v>
      </c>
    </row>
    <row r="19" s="66" customFormat="1" ht="14.25" hidden="1" customHeight="1" spans="1:5">
      <c r="A19" s="81" t="s">
        <v>125</v>
      </c>
      <c r="B19" s="80" t="s">
        <v>126</v>
      </c>
      <c r="C19" s="76">
        <f t="shared" si="0"/>
        <v>0</v>
      </c>
      <c r="D19" s="76">
        <v>0</v>
      </c>
      <c r="E19" s="82">
        <v>0</v>
      </c>
    </row>
    <row r="20" s="66" customFormat="1" ht="14.25" hidden="1" customHeight="1" spans="1:5">
      <c r="A20" s="81" t="s">
        <v>127</v>
      </c>
      <c r="B20" s="80" t="s">
        <v>128</v>
      </c>
      <c r="C20" s="76">
        <f t="shared" si="0"/>
        <v>0</v>
      </c>
      <c r="D20" s="76">
        <v>0</v>
      </c>
      <c r="E20" s="82">
        <v>0</v>
      </c>
    </row>
    <row r="21" s="66" customFormat="1" ht="14.25" hidden="1" customHeight="1" spans="1:5">
      <c r="A21" s="81" t="s">
        <v>129</v>
      </c>
      <c r="B21" s="80" t="s">
        <v>130</v>
      </c>
      <c r="C21" s="76">
        <f t="shared" si="0"/>
        <v>0</v>
      </c>
      <c r="D21" s="76">
        <v>0</v>
      </c>
      <c r="E21" s="82">
        <v>0</v>
      </c>
    </row>
    <row r="22" s="66" customFormat="1" ht="14.25" hidden="1" customHeight="1" spans="1:5">
      <c r="A22" s="81" t="s">
        <v>131</v>
      </c>
      <c r="B22" s="80" t="s">
        <v>132</v>
      </c>
      <c r="C22" s="76">
        <f t="shared" si="0"/>
        <v>0</v>
      </c>
      <c r="D22" s="76">
        <v>0</v>
      </c>
      <c r="E22" s="82">
        <v>0</v>
      </c>
    </row>
    <row r="23" s="66" customFormat="1" ht="14.25" hidden="1" customHeight="1" spans="1:5">
      <c r="A23" s="81" t="s">
        <v>133</v>
      </c>
      <c r="B23" s="80" t="s">
        <v>134</v>
      </c>
      <c r="C23" s="76">
        <f t="shared" si="0"/>
        <v>0</v>
      </c>
      <c r="D23" s="76">
        <v>0</v>
      </c>
      <c r="E23" s="82">
        <v>0</v>
      </c>
    </row>
    <row r="24" s="66" customFormat="1" ht="14.25" customHeight="1" spans="1:5">
      <c r="A24" s="81" t="s">
        <v>135</v>
      </c>
      <c r="B24" s="80" t="s">
        <v>68</v>
      </c>
      <c r="C24" s="76">
        <f t="shared" si="0"/>
        <v>9.92</v>
      </c>
      <c r="D24" s="76">
        <f>SUM(D25:D51)</f>
        <v>0</v>
      </c>
      <c r="E24" s="76">
        <f>SUM(E25:E51)</f>
        <v>9.92</v>
      </c>
    </row>
    <row r="25" s="66" customFormat="1" ht="14.25" customHeight="1" spans="1:5">
      <c r="A25" s="81" t="s">
        <v>136</v>
      </c>
      <c r="B25" s="80" t="s">
        <v>137</v>
      </c>
      <c r="C25" s="76">
        <v>9.92</v>
      </c>
      <c r="D25" s="76">
        <v>0</v>
      </c>
      <c r="E25" s="82">
        <v>9.92</v>
      </c>
    </row>
    <row r="26" s="66" customFormat="1" ht="14.25" hidden="1" customHeight="1" spans="1:5">
      <c r="A26" s="81" t="s">
        <v>138</v>
      </c>
      <c r="B26" s="80" t="s">
        <v>139</v>
      </c>
      <c r="C26" s="76">
        <f t="shared" si="0"/>
        <v>0</v>
      </c>
      <c r="D26" s="82">
        <v>0</v>
      </c>
      <c r="E26" s="82">
        <v>0</v>
      </c>
    </row>
    <row r="27" s="66" customFormat="1" ht="14.25" hidden="1" customHeight="1" spans="1:5">
      <c r="A27" s="81" t="s">
        <v>140</v>
      </c>
      <c r="B27" s="80" t="s">
        <v>141</v>
      </c>
      <c r="C27" s="76">
        <f t="shared" si="0"/>
        <v>0</v>
      </c>
      <c r="D27" s="82">
        <v>0</v>
      </c>
      <c r="E27" s="82">
        <v>0</v>
      </c>
    </row>
    <row r="28" s="66" customFormat="1" ht="14.25" hidden="1" customHeight="1" spans="1:5">
      <c r="A28" s="81" t="s">
        <v>142</v>
      </c>
      <c r="B28" s="80" t="s">
        <v>143</v>
      </c>
      <c r="C28" s="76">
        <f t="shared" si="0"/>
        <v>0</v>
      </c>
      <c r="D28" s="82">
        <v>0</v>
      </c>
      <c r="E28" s="82">
        <v>0</v>
      </c>
    </row>
    <row r="29" s="66" customFormat="1" ht="14.25" hidden="1" customHeight="1" spans="1:5">
      <c r="A29" s="81" t="s">
        <v>144</v>
      </c>
      <c r="B29" s="80" t="s">
        <v>145</v>
      </c>
      <c r="C29" s="76">
        <f t="shared" si="0"/>
        <v>0</v>
      </c>
      <c r="D29" s="82">
        <v>0</v>
      </c>
      <c r="E29" s="82">
        <v>0</v>
      </c>
    </row>
    <row r="30" s="66" customFormat="1" ht="14.25" hidden="1" customHeight="1" spans="1:5">
      <c r="A30" s="81" t="s">
        <v>146</v>
      </c>
      <c r="B30" s="80" t="s">
        <v>147</v>
      </c>
      <c r="C30" s="76">
        <f t="shared" si="0"/>
        <v>0</v>
      </c>
      <c r="D30" s="82">
        <v>0</v>
      </c>
      <c r="E30" s="82">
        <v>0</v>
      </c>
    </row>
    <row r="31" s="66" customFormat="1" ht="14.25" hidden="1" customHeight="1" spans="1:5">
      <c r="A31" s="81" t="s">
        <v>148</v>
      </c>
      <c r="B31" s="80" t="s">
        <v>149</v>
      </c>
      <c r="C31" s="76">
        <f t="shared" si="0"/>
        <v>0</v>
      </c>
      <c r="D31" s="82">
        <v>0</v>
      </c>
      <c r="E31" s="82">
        <v>0</v>
      </c>
    </row>
    <row r="32" s="66" customFormat="1" hidden="1" spans="1:5">
      <c r="A32" s="81" t="s">
        <v>150</v>
      </c>
      <c r="B32" s="80" t="s">
        <v>151</v>
      </c>
      <c r="C32" s="76">
        <f t="shared" si="0"/>
        <v>0</v>
      </c>
      <c r="D32" s="82">
        <v>0</v>
      </c>
      <c r="E32" s="82">
        <v>0</v>
      </c>
    </row>
    <row r="33" s="66" customFormat="1" hidden="1" spans="1:5">
      <c r="A33" s="81" t="s">
        <v>152</v>
      </c>
      <c r="B33" s="80" t="s">
        <v>153</v>
      </c>
      <c r="C33" s="76">
        <f t="shared" si="0"/>
        <v>0</v>
      </c>
      <c r="D33" s="82">
        <v>0</v>
      </c>
      <c r="E33" s="82">
        <v>0</v>
      </c>
    </row>
    <row r="34" s="66" customFormat="1" hidden="1" spans="1:5">
      <c r="A34" s="81" t="s">
        <v>154</v>
      </c>
      <c r="B34" s="80" t="s">
        <v>155</v>
      </c>
      <c r="C34" s="76">
        <f t="shared" si="0"/>
        <v>0</v>
      </c>
      <c r="D34" s="82">
        <v>0</v>
      </c>
      <c r="E34" s="82">
        <v>0</v>
      </c>
    </row>
    <row r="35" s="66" customFormat="1" hidden="1" spans="1:5">
      <c r="A35" s="81" t="s">
        <v>156</v>
      </c>
      <c r="B35" s="80" t="s">
        <v>157</v>
      </c>
      <c r="C35" s="76">
        <f t="shared" si="0"/>
        <v>0</v>
      </c>
      <c r="D35" s="82">
        <v>0</v>
      </c>
      <c r="E35" s="82">
        <v>0</v>
      </c>
    </row>
    <row r="36" s="66" customFormat="1" hidden="1" spans="1:5">
      <c r="A36" s="81" t="s">
        <v>158</v>
      </c>
      <c r="B36" s="80" t="s">
        <v>159</v>
      </c>
      <c r="C36" s="76">
        <f t="shared" si="0"/>
        <v>0</v>
      </c>
      <c r="D36" s="82">
        <v>0</v>
      </c>
      <c r="E36" s="82">
        <v>0</v>
      </c>
    </row>
    <row r="37" s="66" customFormat="1" hidden="1" spans="1:5">
      <c r="A37" s="81" t="s">
        <v>160</v>
      </c>
      <c r="B37" s="80" t="s">
        <v>161</v>
      </c>
      <c r="C37" s="76">
        <f t="shared" si="0"/>
        <v>0</v>
      </c>
      <c r="D37" s="82">
        <v>0</v>
      </c>
      <c r="E37" s="82">
        <v>0</v>
      </c>
    </row>
    <row r="38" s="66" customFormat="1" hidden="1" spans="1:5">
      <c r="A38" s="81" t="s">
        <v>162</v>
      </c>
      <c r="B38" s="80" t="s">
        <v>163</v>
      </c>
      <c r="C38" s="76">
        <f t="shared" si="0"/>
        <v>0</v>
      </c>
      <c r="D38" s="82">
        <v>0</v>
      </c>
      <c r="E38" s="82">
        <v>0</v>
      </c>
    </row>
    <row r="39" s="66" customFormat="1" hidden="1" spans="1:5">
      <c r="A39" s="81" t="s">
        <v>164</v>
      </c>
      <c r="B39" s="80" t="s">
        <v>165</v>
      </c>
      <c r="C39" s="76">
        <f t="shared" si="0"/>
        <v>0</v>
      </c>
      <c r="D39" s="82">
        <v>0</v>
      </c>
      <c r="E39" s="82">
        <v>0</v>
      </c>
    </row>
    <row r="40" s="66" customFormat="1" hidden="1" spans="1:5">
      <c r="A40" s="81" t="s">
        <v>166</v>
      </c>
      <c r="B40" s="80" t="s">
        <v>167</v>
      </c>
      <c r="C40" s="76">
        <f t="shared" si="0"/>
        <v>0</v>
      </c>
      <c r="D40" s="82">
        <v>0</v>
      </c>
      <c r="E40" s="82">
        <v>0</v>
      </c>
    </row>
    <row r="41" s="66" customFormat="1" hidden="1" spans="1:5">
      <c r="A41" s="81" t="s">
        <v>168</v>
      </c>
      <c r="B41" s="80" t="s">
        <v>169</v>
      </c>
      <c r="C41" s="76">
        <f t="shared" si="0"/>
        <v>0</v>
      </c>
      <c r="D41" s="82">
        <v>0</v>
      </c>
      <c r="E41" s="82">
        <v>0</v>
      </c>
    </row>
    <row r="42" s="66" customFormat="1" hidden="1" spans="1:5">
      <c r="A42" s="81" t="s">
        <v>170</v>
      </c>
      <c r="B42" s="80" t="s">
        <v>171</v>
      </c>
      <c r="C42" s="76">
        <f t="shared" si="0"/>
        <v>0</v>
      </c>
      <c r="D42" s="82">
        <v>0</v>
      </c>
      <c r="E42" s="82">
        <v>0</v>
      </c>
    </row>
    <row r="43" s="66" customFormat="1" hidden="1" spans="1:5">
      <c r="A43" s="81" t="s">
        <v>172</v>
      </c>
      <c r="B43" s="80" t="s">
        <v>173</v>
      </c>
      <c r="C43" s="76">
        <f t="shared" si="0"/>
        <v>0</v>
      </c>
      <c r="D43" s="82">
        <v>0</v>
      </c>
      <c r="E43" s="82">
        <v>0</v>
      </c>
    </row>
    <row r="44" s="66" customFormat="1" hidden="1" spans="1:5">
      <c r="A44" s="81" t="s">
        <v>174</v>
      </c>
      <c r="B44" s="80" t="s">
        <v>175</v>
      </c>
      <c r="C44" s="76">
        <f t="shared" si="0"/>
        <v>0</v>
      </c>
      <c r="D44" s="82">
        <v>0</v>
      </c>
      <c r="E44" s="82">
        <v>0</v>
      </c>
    </row>
    <row r="45" s="66" customFormat="1" hidden="1" spans="1:5">
      <c r="A45" s="81" t="s">
        <v>176</v>
      </c>
      <c r="B45" s="80" t="s">
        <v>177</v>
      </c>
      <c r="C45" s="76">
        <f t="shared" si="0"/>
        <v>0</v>
      </c>
      <c r="D45" s="82">
        <v>0</v>
      </c>
      <c r="E45" s="82">
        <v>0</v>
      </c>
    </row>
    <row r="46" s="66" customFormat="1" hidden="1" spans="1:5">
      <c r="A46" s="81" t="s">
        <v>178</v>
      </c>
      <c r="B46" s="80" t="s">
        <v>179</v>
      </c>
      <c r="C46" s="76">
        <f t="shared" si="0"/>
        <v>0</v>
      </c>
      <c r="D46" s="82">
        <v>0</v>
      </c>
      <c r="E46" s="82">
        <v>0</v>
      </c>
    </row>
    <row r="47" s="66" customFormat="1" hidden="1" spans="1:5">
      <c r="A47" s="81" t="s">
        <v>180</v>
      </c>
      <c r="B47" s="80" t="s">
        <v>181</v>
      </c>
      <c r="C47" s="76">
        <f t="shared" si="0"/>
        <v>0</v>
      </c>
      <c r="D47" s="82">
        <v>0</v>
      </c>
      <c r="E47" s="82">
        <v>0</v>
      </c>
    </row>
    <row r="48" s="66" customFormat="1" hidden="1" spans="1:5">
      <c r="A48" s="81" t="s">
        <v>182</v>
      </c>
      <c r="B48" s="80" t="s">
        <v>183</v>
      </c>
      <c r="C48" s="76">
        <f t="shared" si="0"/>
        <v>0</v>
      </c>
      <c r="D48" s="82">
        <v>0</v>
      </c>
      <c r="E48" s="82">
        <v>0</v>
      </c>
    </row>
    <row r="49" s="66" customFormat="1" hidden="1" spans="1:5">
      <c r="A49" s="81" t="s">
        <v>184</v>
      </c>
      <c r="B49" s="80" t="s">
        <v>185</v>
      </c>
      <c r="C49" s="76">
        <f t="shared" si="0"/>
        <v>0</v>
      </c>
      <c r="D49" s="82">
        <v>0</v>
      </c>
      <c r="E49" s="82">
        <v>0</v>
      </c>
    </row>
    <row r="50" s="66" customFormat="1" hidden="1" spans="1:5">
      <c r="A50" s="81" t="s">
        <v>186</v>
      </c>
      <c r="B50" s="80" t="s">
        <v>187</v>
      </c>
      <c r="C50" s="76">
        <f t="shared" si="0"/>
        <v>0</v>
      </c>
      <c r="D50" s="82">
        <v>0</v>
      </c>
      <c r="E50" s="82">
        <v>0</v>
      </c>
    </row>
    <row r="51" s="66" customFormat="1" hidden="1" spans="1:5">
      <c r="A51" s="81" t="s">
        <v>188</v>
      </c>
      <c r="B51" s="80" t="s">
        <v>189</v>
      </c>
      <c r="C51" s="76">
        <f t="shared" si="0"/>
        <v>0</v>
      </c>
      <c r="D51" s="82">
        <v>0</v>
      </c>
      <c r="E51" s="82">
        <v>0</v>
      </c>
    </row>
    <row r="52" s="66" customFormat="1" spans="1:5">
      <c r="A52" s="81" t="s">
        <v>190</v>
      </c>
      <c r="B52" s="80" t="s">
        <v>69</v>
      </c>
      <c r="C52" s="76">
        <f t="shared" si="0"/>
        <v>0.77</v>
      </c>
      <c r="D52" s="83">
        <v>0.77</v>
      </c>
      <c r="E52" s="83">
        <f>SUM(E53:E64)</f>
        <v>0</v>
      </c>
    </row>
    <row r="53" s="66" customFormat="1" hidden="1" spans="1:5">
      <c r="A53" s="81" t="s">
        <v>191</v>
      </c>
      <c r="B53" s="80" t="s">
        <v>192</v>
      </c>
      <c r="C53" s="76">
        <f t="shared" si="0"/>
        <v>0</v>
      </c>
      <c r="D53" s="83">
        <v>0</v>
      </c>
      <c r="E53" s="83">
        <v>0</v>
      </c>
    </row>
    <row r="54" s="66" customFormat="1" hidden="1" spans="1:5">
      <c r="A54" s="81" t="s">
        <v>193</v>
      </c>
      <c r="B54" s="80" t="s">
        <v>194</v>
      </c>
      <c r="C54" s="76">
        <f t="shared" si="0"/>
        <v>0</v>
      </c>
      <c r="D54" s="83">
        <v>0</v>
      </c>
      <c r="E54" s="83">
        <v>0</v>
      </c>
    </row>
    <row r="55" s="66" customFormat="1" hidden="1" spans="1:5">
      <c r="A55" s="81" t="s">
        <v>195</v>
      </c>
      <c r="B55" s="80" t="s">
        <v>196</v>
      </c>
      <c r="C55" s="76">
        <f t="shared" si="0"/>
        <v>0</v>
      </c>
      <c r="D55" s="83">
        <v>0</v>
      </c>
      <c r="E55" s="83">
        <v>0</v>
      </c>
    </row>
    <row r="56" s="66" customFormat="1" hidden="1" spans="1:5">
      <c r="A56" s="81" t="s">
        <v>197</v>
      </c>
      <c r="B56" s="80" t="s">
        <v>198</v>
      </c>
      <c r="C56" s="76">
        <f t="shared" si="0"/>
        <v>0</v>
      </c>
      <c r="D56" s="83">
        <v>0</v>
      </c>
      <c r="E56" s="83">
        <v>0</v>
      </c>
    </row>
    <row r="57" s="66" customFormat="1" hidden="1" spans="1:5">
      <c r="A57" s="81" t="s">
        <v>199</v>
      </c>
      <c r="B57" s="80" t="s">
        <v>200</v>
      </c>
      <c r="C57" s="76">
        <f t="shared" si="0"/>
        <v>0</v>
      </c>
      <c r="D57" s="83">
        <v>0</v>
      </c>
      <c r="E57" s="83">
        <v>0</v>
      </c>
    </row>
    <row r="58" s="66" customFormat="1" hidden="1" spans="1:5">
      <c r="A58" s="81" t="s">
        <v>201</v>
      </c>
      <c r="B58" s="80" t="s">
        <v>202</v>
      </c>
      <c r="C58" s="76">
        <f t="shared" si="0"/>
        <v>0</v>
      </c>
      <c r="D58" s="83">
        <v>0</v>
      </c>
      <c r="E58" s="83">
        <v>0</v>
      </c>
    </row>
    <row r="59" s="66" customFormat="1" hidden="1" spans="1:5">
      <c r="A59" s="81" t="s">
        <v>203</v>
      </c>
      <c r="B59" s="80" t="s">
        <v>204</v>
      </c>
      <c r="C59" s="76">
        <f t="shared" si="0"/>
        <v>0</v>
      </c>
      <c r="D59" s="83">
        <v>0</v>
      </c>
      <c r="E59" s="83">
        <v>0</v>
      </c>
    </row>
    <row r="60" s="66" customFormat="1" spans="1:5">
      <c r="A60" s="81" t="s">
        <v>205</v>
      </c>
      <c r="B60" s="80" t="s">
        <v>206</v>
      </c>
      <c r="C60" s="76">
        <v>0.77</v>
      </c>
      <c r="D60" s="83">
        <v>0.77</v>
      </c>
      <c r="E60" s="83">
        <v>0</v>
      </c>
    </row>
    <row r="61" s="66" customFormat="1" hidden="1" spans="1:5">
      <c r="A61" s="81" t="s">
        <v>207</v>
      </c>
      <c r="B61" s="80" t="s">
        <v>208</v>
      </c>
      <c r="C61" s="76">
        <f t="shared" si="0"/>
        <v>0</v>
      </c>
      <c r="D61" s="83">
        <v>0</v>
      </c>
      <c r="E61" s="83">
        <v>0</v>
      </c>
    </row>
    <row r="62" s="66" customFormat="1" hidden="1" spans="1:5">
      <c r="A62" s="81" t="s">
        <v>209</v>
      </c>
      <c r="B62" s="80" t="s">
        <v>210</v>
      </c>
      <c r="C62" s="76">
        <f t="shared" si="0"/>
        <v>0</v>
      </c>
      <c r="D62" s="83">
        <v>0</v>
      </c>
      <c r="E62" s="83">
        <v>0</v>
      </c>
    </row>
    <row r="63" s="66" customFormat="1" hidden="1" spans="1:5">
      <c r="A63" s="81" t="s">
        <v>211</v>
      </c>
      <c r="B63" s="80" t="s">
        <v>212</v>
      </c>
      <c r="C63" s="76">
        <f t="shared" si="0"/>
        <v>0</v>
      </c>
      <c r="D63" s="83">
        <v>0</v>
      </c>
      <c r="E63" s="83">
        <v>0</v>
      </c>
    </row>
    <row r="64" s="66" customFormat="1" hidden="1" spans="1:5">
      <c r="A64" s="81" t="s">
        <v>213</v>
      </c>
      <c r="B64" s="80" t="s">
        <v>214</v>
      </c>
      <c r="C64" s="76">
        <f t="shared" si="0"/>
        <v>0</v>
      </c>
      <c r="D64" s="83">
        <v>0</v>
      </c>
      <c r="E64" s="83">
        <v>0</v>
      </c>
    </row>
    <row r="65" s="66" customFormat="1" spans="1:5">
      <c r="A65" s="79"/>
      <c r="B65" s="80" t="s">
        <v>215</v>
      </c>
      <c r="C65" s="76">
        <f t="shared" si="0"/>
        <v>4416.085448</v>
      </c>
      <c r="D65" s="83">
        <f>D66+D80+D108</f>
        <v>4004.475448</v>
      </c>
      <c r="E65" s="83">
        <f>E66+E80+E108</f>
        <v>411.61</v>
      </c>
    </row>
    <row r="66" s="66" customFormat="1" spans="1:5">
      <c r="A66" s="81" t="s">
        <v>108</v>
      </c>
      <c r="B66" s="80" t="s">
        <v>67</v>
      </c>
      <c r="C66" s="76">
        <f t="shared" si="0"/>
        <v>4064.425448</v>
      </c>
      <c r="D66" s="83">
        <f>SUM(D67:D79)</f>
        <v>3932.025448</v>
      </c>
      <c r="E66" s="83">
        <f>SUM(E67:E79)</f>
        <v>132.4</v>
      </c>
    </row>
    <row r="67" s="66" customFormat="1" spans="1:5">
      <c r="A67" s="81" t="s">
        <v>109</v>
      </c>
      <c r="B67" s="80" t="s">
        <v>110</v>
      </c>
      <c r="C67" s="76">
        <f t="shared" si="0"/>
        <v>1315.54</v>
      </c>
      <c r="D67" s="84">
        <v>1315.54</v>
      </c>
      <c r="E67" s="83">
        <v>0</v>
      </c>
    </row>
    <row r="68" s="66" customFormat="1" spans="1:5">
      <c r="A68" s="81" t="s">
        <v>111</v>
      </c>
      <c r="B68" s="80" t="s">
        <v>112</v>
      </c>
      <c r="C68" s="76">
        <f t="shared" si="0"/>
        <v>559.25</v>
      </c>
      <c r="D68" s="85">
        <v>559.25</v>
      </c>
      <c r="E68" s="83">
        <v>0</v>
      </c>
    </row>
    <row r="69" s="66" customFormat="1" spans="1:5">
      <c r="A69" s="81" t="s">
        <v>113</v>
      </c>
      <c r="B69" s="80" t="s">
        <v>114</v>
      </c>
      <c r="C69" s="76">
        <f t="shared" si="0"/>
        <v>500.14</v>
      </c>
      <c r="D69" s="85">
        <v>500.14</v>
      </c>
      <c r="E69" s="83">
        <v>0</v>
      </c>
    </row>
    <row r="70" s="66" customFormat="1" spans="1:5">
      <c r="A70" s="81" t="s">
        <v>115</v>
      </c>
      <c r="B70" s="80" t="s">
        <v>116</v>
      </c>
      <c r="C70" s="76">
        <f t="shared" si="0"/>
        <v>132.4</v>
      </c>
      <c r="D70" s="85">
        <v>0</v>
      </c>
      <c r="E70" s="85">
        <v>132.4</v>
      </c>
    </row>
    <row r="71" s="66" customFormat="1" spans="1:5">
      <c r="A71" s="81" t="s">
        <v>117</v>
      </c>
      <c r="B71" s="80" t="s">
        <v>118</v>
      </c>
      <c r="C71" s="76">
        <f t="shared" si="0"/>
        <v>256.84</v>
      </c>
      <c r="D71" s="83">
        <v>256.84</v>
      </c>
      <c r="E71" s="83">
        <v>0</v>
      </c>
    </row>
    <row r="72" s="66" customFormat="1" spans="1:5">
      <c r="A72" s="81" t="s">
        <v>119</v>
      </c>
      <c r="B72" s="80" t="s">
        <v>120</v>
      </c>
      <c r="C72" s="76">
        <f t="shared" ref="C72:C120" si="1">SUM(D72:E72)</f>
        <v>466.683632</v>
      </c>
      <c r="D72" s="85">
        <v>466.683632</v>
      </c>
      <c r="E72" s="83">
        <v>0</v>
      </c>
    </row>
    <row r="73" s="66" customFormat="1" spans="1:5">
      <c r="A73" s="81" t="s">
        <v>121</v>
      </c>
      <c r="B73" s="80" t="s">
        <v>122</v>
      </c>
      <c r="C73" s="76">
        <f t="shared" si="1"/>
        <v>233.341816</v>
      </c>
      <c r="D73" s="85">
        <v>233.341816</v>
      </c>
      <c r="E73" s="83">
        <v>0</v>
      </c>
    </row>
    <row r="74" s="66" customFormat="1" spans="1:5">
      <c r="A74" s="81" t="s">
        <v>123</v>
      </c>
      <c r="B74" s="80" t="s">
        <v>124</v>
      </c>
      <c r="C74" s="76">
        <f t="shared" si="1"/>
        <v>227.5</v>
      </c>
      <c r="D74" s="85">
        <v>227.5</v>
      </c>
      <c r="E74" s="83">
        <v>0</v>
      </c>
    </row>
    <row r="75" s="66" customFormat="1" hidden="1" spans="1:5">
      <c r="A75" s="81" t="s">
        <v>125</v>
      </c>
      <c r="B75" s="80" t="s">
        <v>126</v>
      </c>
      <c r="C75" s="76">
        <f t="shared" si="1"/>
        <v>0</v>
      </c>
      <c r="D75" s="83">
        <v>0</v>
      </c>
      <c r="E75" s="83">
        <v>0</v>
      </c>
    </row>
    <row r="76" s="66" customFormat="1" spans="1:5">
      <c r="A76" s="81" t="s">
        <v>127</v>
      </c>
      <c r="B76" s="80" t="s">
        <v>128</v>
      </c>
      <c r="C76" s="76">
        <f t="shared" si="1"/>
        <v>22.72</v>
      </c>
      <c r="D76" s="85">
        <v>22.72</v>
      </c>
      <c r="E76" s="83">
        <v>0</v>
      </c>
    </row>
    <row r="77" s="66" customFormat="1" spans="1:5">
      <c r="A77" s="81" t="s">
        <v>129</v>
      </c>
      <c r="B77" s="80" t="s">
        <v>130</v>
      </c>
      <c r="C77" s="76">
        <f t="shared" si="1"/>
        <v>350.01</v>
      </c>
      <c r="D77" s="85">
        <v>350.01</v>
      </c>
      <c r="E77" s="83">
        <v>0</v>
      </c>
    </row>
    <row r="78" s="66" customFormat="1" hidden="1" spans="1:5">
      <c r="A78" s="81" t="s">
        <v>131</v>
      </c>
      <c r="B78" s="80" t="s">
        <v>132</v>
      </c>
      <c r="C78" s="76">
        <f t="shared" si="1"/>
        <v>0</v>
      </c>
      <c r="D78" s="83">
        <v>0</v>
      </c>
      <c r="E78" s="83">
        <v>0</v>
      </c>
    </row>
    <row r="79" s="66" customFormat="1" hidden="1" spans="1:5">
      <c r="A79" s="81" t="s">
        <v>133</v>
      </c>
      <c r="B79" s="80" t="s">
        <v>134</v>
      </c>
      <c r="C79" s="76">
        <f t="shared" si="1"/>
        <v>0</v>
      </c>
      <c r="D79" s="83">
        <v>0</v>
      </c>
      <c r="E79" s="83">
        <v>0</v>
      </c>
    </row>
    <row r="80" s="66" customFormat="1" spans="1:5">
      <c r="A80" s="81" t="s">
        <v>135</v>
      </c>
      <c r="B80" s="80" t="s">
        <v>68</v>
      </c>
      <c r="C80" s="76">
        <f t="shared" si="1"/>
        <v>279.21</v>
      </c>
      <c r="D80" s="83">
        <f>SUM(D81:D107)</f>
        <v>0</v>
      </c>
      <c r="E80" s="83">
        <f>SUM(E81:E107)</f>
        <v>279.21</v>
      </c>
    </row>
    <row r="81" s="66" customFormat="1" spans="1:5">
      <c r="A81" s="81" t="s">
        <v>136</v>
      </c>
      <c r="B81" s="80" t="s">
        <v>137</v>
      </c>
      <c r="C81" s="76">
        <f t="shared" si="1"/>
        <v>220.88</v>
      </c>
      <c r="D81" s="83">
        <v>0</v>
      </c>
      <c r="E81" s="85">
        <v>220.88</v>
      </c>
    </row>
    <row r="82" s="66" customFormat="1" hidden="1" spans="1:5">
      <c r="A82" s="81" t="s">
        <v>138</v>
      </c>
      <c r="B82" s="80" t="s">
        <v>139</v>
      </c>
      <c r="C82" s="76">
        <f t="shared" si="1"/>
        <v>0</v>
      </c>
      <c r="D82" s="83">
        <v>0</v>
      </c>
      <c r="E82" s="83">
        <v>0</v>
      </c>
    </row>
    <row r="83" s="66" customFormat="1" hidden="1" spans="1:5">
      <c r="A83" s="81" t="s">
        <v>140</v>
      </c>
      <c r="B83" s="80" t="s">
        <v>141</v>
      </c>
      <c r="C83" s="76">
        <f t="shared" si="1"/>
        <v>0</v>
      </c>
      <c r="D83" s="83">
        <v>0</v>
      </c>
      <c r="E83" s="83">
        <v>0</v>
      </c>
    </row>
    <row r="84" s="66" customFormat="1" hidden="1" spans="1:5">
      <c r="A84" s="81" t="s">
        <v>142</v>
      </c>
      <c r="B84" s="80" t="s">
        <v>143</v>
      </c>
      <c r="C84" s="76">
        <f t="shared" si="1"/>
        <v>0</v>
      </c>
      <c r="D84" s="83">
        <v>0</v>
      </c>
      <c r="E84" s="83">
        <v>0</v>
      </c>
    </row>
    <row r="85" s="66" customFormat="1" hidden="1" spans="1:5">
      <c r="A85" s="81" t="s">
        <v>144</v>
      </c>
      <c r="B85" s="80" t="s">
        <v>145</v>
      </c>
      <c r="C85" s="76">
        <f t="shared" si="1"/>
        <v>0</v>
      </c>
      <c r="D85" s="83">
        <v>0</v>
      </c>
      <c r="E85" s="83">
        <v>0</v>
      </c>
    </row>
    <row r="86" s="66" customFormat="1" hidden="1" spans="1:5">
      <c r="A86" s="81" t="s">
        <v>146</v>
      </c>
      <c r="B86" s="80" t="s">
        <v>147</v>
      </c>
      <c r="C86" s="76">
        <f t="shared" si="1"/>
        <v>0</v>
      </c>
      <c r="D86" s="83">
        <v>0</v>
      </c>
      <c r="E86" s="83">
        <v>0</v>
      </c>
    </row>
    <row r="87" s="66" customFormat="1" hidden="1" spans="1:5">
      <c r="A87" s="81" t="s">
        <v>148</v>
      </c>
      <c r="B87" s="80" t="s">
        <v>149</v>
      </c>
      <c r="C87" s="76">
        <f t="shared" si="1"/>
        <v>0</v>
      </c>
      <c r="D87" s="83">
        <v>0</v>
      </c>
      <c r="E87" s="83">
        <v>0</v>
      </c>
    </row>
    <row r="88" s="66" customFormat="1" hidden="1" spans="1:5">
      <c r="A88" s="81" t="s">
        <v>150</v>
      </c>
      <c r="B88" s="80" t="s">
        <v>151</v>
      </c>
      <c r="C88" s="76">
        <f t="shared" si="1"/>
        <v>0</v>
      </c>
      <c r="D88" s="83">
        <v>0</v>
      </c>
      <c r="E88" s="83">
        <v>0</v>
      </c>
    </row>
    <row r="89" s="66" customFormat="1" hidden="1" spans="1:5">
      <c r="A89" s="81" t="s">
        <v>152</v>
      </c>
      <c r="B89" s="80" t="s">
        <v>153</v>
      </c>
      <c r="C89" s="76">
        <f t="shared" si="1"/>
        <v>0</v>
      </c>
      <c r="D89" s="83">
        <v>0</v>
      </c>
      <c r="E89" s="83">
        <v>0</v>
      </c>
    </row>
    <row r="90" s="66" customFormat="1" hidden="1" spans="1:5">
      <c r="A90" s="81" t="s">
        <v>154</v>
      </c>
      <c r="B90" s="80" t="s">
        <v>155</v>
      </c>
      <c r="C90" s="76">
        <f t="shared" si="1"/>
        <v>0</v>
      </c>
      <c r="D90" s="83">
        <v>0</v>
      </c>
      <c r="E90" s="83">
        <v>0</v>
      </c>
    </row>
    <row r="91" s="66" customFormat="1" hidden="1" spans="1:5">
      <c r="A91" s="81" t="s">
        <v>156</v>
      </c>
      <c r="B91" s="80" t="s">
        <v>157</v>
      </c>
      <c r="C91" s="76">
        <f t="shared" si="1"/>
        <v>0</v>
      </c>
      <c r="D91" s="83">
        <v>0</v>
      </c>
      <c r="E91" s="83">
        <v>0</v>
      </c>
    </row>
    <row r="92" s="66" customFormat="1" hidden="1" spans="1:5">
      <c r="A92" s="81" t="s">
        <v>158</v>
      </c>
      <c r="B92" s="80" t="s">
        <v>159</v>
      </c>
      <c r="C92" s="76">
        <f t="shared" si="1"/>
        <v>0</v>
      </c>
      <c r="D92" s="83">
        <v>0</v>
      </c>
      <c r="E92" s="83">
        <v>0</v>
      </c>
    </row>
    <row r="93" s="66" customFormat="1" hidden="1" spans="1:5">
      <c r="A93" s="81" t="s">
        <v>160</v>
      </c>
      <c r="B93" s="80" t="s">
        <v>161</v>
      </c>
      <c r="C93" s="76">
        <f t="shared" si="1"/>
        <v>0</v>
      </c>
      <c r="D93" s="83">
        <v>0</v>
      </c>
      <c r="E93" s="83">
        <v>0</v>
      </c>
    </row>
    <row r="94" s="66" customFormat="1" hidden="1" spans="1:5">
      <c r="A94" s="81" t="s">
        <v>162</v>
      </c>
      <c r="B94" s="80" t="s">
        <v>163</v>
      </c>
      <c r="C94" s="76">
        <f t="shared" si="1"/>
        <v>0</v>
      </c>
      <c r="D94" s="83">
        <v>0</v>
      </c>
      <c r="E94" s="83">
        <v>0</v>
      </c>
    </row>
    <row r="95" s="66" customFormat="1" hidden="1" spans="1:5">
      <c r="A95" s="81" t="s">
        <v>164</v>
      </c>
      <c r="B95" s="80" t="s">
        <v>165</v>
      </c>
      <c r="C95" s="76">
        <f t="shared" si="1"/>
        <v>0</v>
      </c>
      <c r="D95" s="83">
        <v>0</v>
      </c>
      <c r="E95" s="83">
        <v>0</v>
      </c>
    </row>
    <row r="96" s="66" customFormat="1" hidden="1" spans="1:5">
      <c r="A96" s="81" t="s">
        <v>166</v>
      </c>
      <c r="B96" s="80" t="s">
        <v>167</v>
      </c>
      <c r="C96" s="76">
        <f t="shared" si="1"/>
        <v>0</v>
      </c>
      <c r="D96" s="83">
        <v>0</v>
      </c>
      <c r="E96" s="83">
        <v>0</v>
      </c>
    </row>
    <row r="97" s="66" customFormat="1" hidden="1" spans="1:5">
      <c r="A97" s="81" t="s">
        <v>168</v>
      </c>
      <c r="B97" s="80" t="s">
        <v>169</v>
      </c>
      <c r="C97" s="76">
        <f t="shared" si="1"/>
        <v>0</v>
      </c>
      <c r="D97" s="83">
        <v>0</v>
      </c>
      <c r="E97" s="83">
        <v>0</v>
      </c>
    </row>
    <row r="98" s="66" customFormat="1" hidden="1" spans="1:5">
      <c r="A98" s="81" t="s">
        <v>170</v>
      </c>
      <c r="B98" s="80" t="s">
        <v>171</v>
      </c>
      <c r="C98" s="76">
        <f t="shared" si="1"/>
        <v>0</v>
      </c>
      <c r="D98" s="83">
        <v>0</v>
      </c>
      <c r="E98" s="83">
        <v>0</v>
      </c>
    </row>
    <row r="99" s="66" customFormat="1" hidden="1" spans="1:5">
      <c r="A99" s="81" t="s">
        <v>172</v>
      </c>
      <c r="B99" s="80" t="s">
        <v>173</v>
      </c>
      <c r="C99" s="76">
        <f t="shared" si="1"/>
        <v>0</v>
      </c>
      <c r="D99" s="83">
        <v>0</v>
      </c>
      <c r="E99" s="83">
        <v>0</v>
      </c>
    </row>
    <row r="100" s="66" customFormat="1" hidden="1" spans="1:5">
      <c r="A100" s="81" t="s">
        <v>174</v>
      </c>
      <c r="B100" s="80" t="s">
        <v>175</v>
      </c>
      <c r="C100" s="76">
        <f t="shared" si="1"/>
        <v>0</v>
      </c>
      <c r="D100" s="83">
        <v>0</v>
      </c>
      <c r="E100" s="83">
        <v>0</v>
      </c>
    </row>
    <row r="101" s="66" customFormat="1" hidden="1" spans="1:5">
      <c r="A101" s="81" t="s">
        <v>176</v>
      </c>
      <c r="B101" s="80" t="s">
        <v>177</v>
      </c>
      <c r="C101" s="76">
        <f t="shared" si="1"/>
        <v>0</v>
      </c>
      <c r="D101" s="83">
        <v>0</v>
      </c>
      <c r="E101" s="83">
        <v>0</v>
      </c>
    </row>
    <row r="102" s="66" customFormat="1" spans="1:5">
      <c r="A102" s="81" t="s">
        <v>178</v>
      </c>
      <c r="B102" s="80" t="s">
        <v>179</v>
      </c>
      <c r="C102" s="76">
        <f t="shared" si="1"/>
        <v>58.33</v>
      </c>
      <c r="D102" s="83">
        <v>0</v>
      </c>
      <c r="E102" s="85">
        <v>58.33</v>
      </c>
    </row>
    <row r="103" s="66" customFormat="1" hidden="1" spans="1:5">
      <c r="A103" s="81" t="s">
        <v>180</v>
      </c>
      <c r="B103" s="80" t="s">
        <v>181</v>
      </c>
      <c r="C103" s="76">
        <f t="shared" si="1"/>
        <v>0</v>
      </c>
      <c r="D103" s="83">
        <v>0</v>
      </c>
      <c r="E103" s="83">
        <v>0</v>
      </c>
    </row>
    <row r="104" s="66" customFormat="1" hidden="1" spans="1:5">
      <c r="A104" s="81" t="s">
        <v>182</v>
      </c>
      <c r="B104" s="80" t="s">
        <v>183</v>
      </c>
      <c r="C104" s="76">
        <f t="shared" si="1"/>
        <v>0</v>
      </c>
      <c r="D104" s="83">
        <v>0</v>
      </c>
      <c r="E104" s="83">
        <v>0</v>
      </c>
    </row>
    <row r="105" s="66" customFormat="1" hidden="1" spans="1:5">
      <c r="A105" s="81" t="s">
        <v>184</v>
      </c>
      <c r="B105" s="80" t="s">
        <v>185</v>
      </c>
      <c r="C105" s="76">
        <f t="shared" si="1"/>
        <v>0</v>
      </c>
      <c r="D105" s="83">
        <v>0</v>
      </c>
      <c r="E105" s="83">
        <v>0</v>
      </c>
    </row>
    <row r="106" s="66" customFormat="1" hidden="1" spans="1:5">
      <c r="A106" s="81" t="s">
        <v>186</v>
      </c>
      <c r="B106" s="80" t="s">
        <v>187</v>
      </c>
      <c r="C106" s="76">
        <f t="shared" si="1"/>
        <v>0</v>
      </c>
      <c r="D106" s="83">
        <v>0</v>
      </c>
      <c r="E106" s="83">
        <v>0</v>
      </c>
    </row>
    <row r="107" s="66" customFormat="1" hidden="1" spans="1:5">
      <c r="A107" s="81" t="s">
        <v>188</v>
      </c>
      <c r="B107" s="80" t="s">
        <v>189</v>
      </c>
      <c r="C107" s="76">
        <f t="shared" si="1"/>
        <v>0</v>
      </c>
      <c r="D107" s="83">
        <v>0</v>
      </c>
      <c r="E107" s="83">
        <v>0</v>
      </c>
    </row>
    <row r="108" s="66" customFormat="1" hidden="1" spans="1:5">
      <c r="A108" s="81" t="s">
        <v>190</v>
      </c>
      <c r="B108" s="80" t="s">
        <v>69</v>
      </c>
      <c r="C108" s="76">
        <f t="shared" si="1"/>
        <v>72.45</v>
      </c>
      <c r="D108" s="83">
        <f>SUM(D109:D120)</f>
        <v>72.45</v>
      </c>
      <c r="E108" s="83">
        <f>SUM(E109:E120)</f>
        <v>0</v>
      </c>
    </row>
    <row r="109" s="66" customFormat="1" hidden="1" spans="1:5">
      <c r="A109" s="81" t="s">
        <v>191</v>
      </c>
      <c r="B109" s="80" t="s">
        <v>192</v>
      </c>
      <c r="C109" s="76">
        <f t="shared" si="1"/>
        <v>0</v>
      </c>
      <c r="D109" s="83">
        <v>0</v>
      </c>
      <c r="E109" s="83">
        <v>0</v>
      </c>
    </row>
    <row r="110" s="66" customFormat="1" hidden="1" spans="1:5">
      <c r="A110" s="81" t="s">
        <v>193</v>
      </c>
      <c r="B110" s="80" t="s">
        <v>194</v>
      </c>
      <c r="C110" s="76">
        <f t="shared" si="1"/>
        <v>14.88</v>
      </c>
      <c r="D110" s="85">
        <v>14.88</v>
      </c>
      <c r="E110" s="83">
        <v>0</v>
      </c>
    </row>
    <row r="111" s="66" customFormat="1" hidden="1" spans="1:5">
      <c r="A111" s="81" t="s">
        <v>195</v>
      </c>
      <c r="B111" s="80" t="s">
        <v>196</v>
      </c>
      <c r="C111" s="76">
        <f t="shared" si="1"/>
        <v>0</v>
      </c>
      <c r="D111" s="83">
        <v>0</v>
      </c>
      <c r="E111" s="83">
        <v>0</v>
      </c>
    </row>
    <row r="112" s="66" customFormat="1" hidden="1" spans="1:5">
      <c r="A112" s="81" t="s">
        <v>197</v>
      </c>
      <c r="B112" s="80" t="s">
        <v>198</v>
      </c>
      <c r="C112" s="76">
        <f t="shared" si="1"/>
        <v>0</v>
      </c>
      <c r="D112" s="83">
        <v>0</v>
      </c>
      <c r="E112" s="83">
        <v>0</v>
      </c>
    </row>
    <row r="113" s="66" customFormat="1" hidden="1" spans="1:5">
      <c r="A113" s="81" t="s">
        <v>199</v>
      </c>
      <c r="B113" s="80" t="s">
        <v>200</v>
      </c>
      <c r="C113" s="76">
        <f t="shared" si="1"/>
        <v>4.89</v>
      </c>
      <c r="D113" s="85">
        <v>4.89</v>
      </c>
      <c r="E113" s="83">
        <v>0</v>
      </c>
    </row>
    <row r="114" s="66" customFormat="1" hidden="1" spans="1:5">
      <c r="A114" s="81" t="s">
        <v>201</v>
      </c>
      <c r="B114" s="80" t="s">
        <v>202</v>
      </c>
      <c r="C114" s="76">
        <f t="shared" si="1"/>
        <v>0</v>
      </c>
      <c r="D114" s="83">
        <v>0</v>
      </c>
      <c r="E114" s="83">
        <v>0</v>
      </c>
    </row>
    <row r="115" s="66" customFormat="1" hidden="1" spans="1:5">
      <c r="A115" s="81" t="s">
        <v>203</v>
      </c>
      <c r="B115" s="80" t="s">
        <v>204</v>
      </c>
      <c r="C115" s="76">
        <f t="shared" si="1"/>
        <v>0</v>
      </c>
      <c r="D115" s="83">
        <v>0</v>
      </c>
      <c r="E115" s="83">
        <v>0</v>
      </c>
    </row>
    <row r="116" s="66" customFormat="1" hidden="1" spans="1:5">
      <c r="A116" s="81" t="s">
        <v>205</v>
      </c>
      <c r="B116" s="80" t="s">
        <v>206</v>
      </c>
      <c r="C116" s="76">
        <f t="shared" si="1"/>
        <v>0</v>
      </c>
      <c r="D116" s="83">
        <v>0</v>
      </c>
      <c r="E116" s="83">
        <v>0</v>
      </c>
    </row>
    <row r="117" s="66" customFormat="1" hidden="1" spans="1:5">
      <c r="A117" s="81" t="s">
        <v>207</v>
      </c>
      <c r="B117" s="80" t="s">
        <v>208</v>
      </c>
      <c r="C117" s="76">
        <f t="shared" si="1"/>
        <v>0.5</v>
      </c>
      <c r="D117" s="85">
        <v>0.5</v>
      </c>
      <c r="E117" s="83">
        <v>0</v>
      </c>
    </row>
    <row r="118" s="66" customFormat="1" hidden="1" spans="1:5">
      <c r="A118" s="81" t="s">
        <v>209</v>
      </c>
      <c r="B118" s="80" t="s">
        <v>210</v>
      </c>
      <c r="C118" s="76">
        <f t="shared" si="1"/>
        <v>0</v>
      </c>
      <c r="D118" s="83">
        <v>0</v>
      </c>
      <c r="E118" s="83">
        <v>0</v>
      </c>
    </row>
    <row r="119" s="66" customFormat="1" hidden="1" spans="1:5">
      <c r="A119" s="81" t="s">
        <v>211</v>
      </c>
      <c r="B119" s="80" t="s">
        <v>212</v>
      </c>
      <c r="C119" s="76">
        <f t="shared" si="1"/>
        <v>0</v>
      </c>
      <c r="D119" s="83">
        <v>0</v>
      </c>
      <c r="E119" s="83">
        <v>0</v>
      </c>
    </row>
    <row r="120" s="66" customFormat="1" hidden="1" spans="1:5">
      <c r="A120" s="81" t="s">
        <v>213</v>
      </c>
      <c r="B120" s="80" t="s">
        <v>214</v>
      </c>
      <c r="C120" s="76">
        <f t="shared" si="1"/>
        <v>52.18</v>
      </c>
      <c r="D120" s="85">
        <v>52.18</v>
      </c>
      <c r="E120" s="83">
        <v>0</v>
      </c>
    </row>
  </sheetData>
  <autoFilter ref="A5:G120">
    <filterColumn colId="2">
      <filters>
        <filter val="227.50"/>
        <filter val="9.92"/>
        <filter val="4064.43"/>
        <filter val="500.14"/>
        <filter val="4416.09"/>
        <filter val="小计"/>
        <filter val="279.21"/>
        <filter val="559.25"/>
        <filter val="466.68"/>
        <filter val="4426.78"/>
        <filter val="10.69"/>
        <filter val="22.72"/>
        <filter val="58.33"/>
        <filter val="233.34"/>
        <filter val="0.77"/>
        <filter val="132.40"/>
        <filter val="1"/>
        <filter val="350.01"/>
        <filter val="256.84"/>
        <filter val="1315.54"/>
        <filter val="220.88"/>
      </filters>
    </filterColumn>
    <extLst/>
  </autoFilter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I25" sqref="I25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8"/>
      <c r="B1" s="18"/>
      <c r="C1" s="27" t="s">
        <v>216</v>
      </c>
    </row>
    <row r="2" ht="29.45" customHeight="1" spans="1:3">
      <c r="A2" s="19" t="s">
        <v>217</v>
      </c>
      <c r="B2" s="19"/>
      <c r="C2" s="19"/>
    </row>
    <row r="3" ht="14.25" customHeight="1" spans="1:3">
      <c r="A3" s="18"/>
      <c r="B3" s="18"/>
      <c r="C3" s="27" t="s">
        <v>3</v>
      </c>
    </row>
    <row r="4" ht="31.7" customHeight="1" spans="1:3">
      <c r="A4" s="59" t="s">
        <v>218</v>
      </c>
      <c r="B4" s="59" t="s">
        <v>219</v>
      </c>
      <c r="C4" s="59" t="s">
        <v>220</v>
      </c>
    </row>
    <row r="5" ht="17.1" customHeight="1" spans="1:3">
      <c r="A5" s="59" t="s">
        <v>79</v>
      </c>
      <c r="B5" s="60">
        <v>1</v>
      </c>
      <c r="C5" s="60">
        <v>2</v>
      </c>
    </row>
    <row r="6" ht="17.1" customHeight="1" spans="1:3">
      <c r="A6" s="59" t="s">
        <v>9</v>
      </c>
      <c r="B6" s="65">
        <v>0</v>
      </c>
      <c r="C6" s="65">
        <v>0</v>
      </c>
    </row>
    <row r="7" ht="17.1" customHeight="1" spans="1:3">
      <c r="A7" s="60" t="s">
        <v>221</v>
      </c>
      <c r="B7" s="65">
        <v>0</v>
      </c>
      <c r="C7" s="65">
        <v>0</v>
      </c>
    </row>
    <row r="8" ht="17.1" customHeight="1" spans="1:3">
      <c r="A8" s="60" t="s">
        <v>222</v>
      </c>
      <c r="B8" s="65">
        <v>0</v>
      </c>
      <c r="C8" s="65">
        <v>0</v>
      </c>
    </row>
    <row r="9" ht="17.1" customHeight="1" spans="1:3">
      <c r="A9" s="60" t="s">
        <v>223</v>
      </c>
      <c r="B9" s="65">
        <v>0</v>
      </c>
      <c r="C9" s="65">
        <v>0</v>
      </c>
    </row>
    <row r="10" ht="17.1" customHeight="1" spans="1:3">
      <c r="A10" s="60" t="s">
        <v>224</v>
      </c>
      <c r="B10" s="65">
        <v>0</v>
      </c>
      <c r="C10" s="65">
        <v>0</v>
      </c>
    </row>
    <row r="11" ht="17.1" customHeight="1" spans="1:3">
      <c r="A11" s="60" t="s">
        <v>225</v>
      </c>
      <c r="B11" s="65">
        <v>0</v>
      </c>
      <c r="C11" s="65">
        <v>0</v>
      </c>
    </row>
    <row r="12" ht="17.1" customHeight="1" spans="1:3">
      <c r="A12" s="60" t="s">
        <v>226</v>
      </c>
      <c r="B12" s="65">
        <v>0</v>
      </c>
      <c r="C12" s="65">
        <v>0</v>
      </c>
    </row>
    <row r="13" ht="17.1" customHeight="1" spans="1:3">
      <c r="A13" s="60" t="s">
        <v>227</v>
      </c>
      <c r="B13" s="65">
        <v>0</v>
      </c>
      <c r="C13" s="65">
        <v>0</v>
      </c>
    </row>
    <row r="14" ht="17.1" customHeight="1" spans="1:3">
      <c r="A14" s="60" t="s">
        <v>228</v>
      </c>
      <c r="B14" s="65">
        <v>0</v>
      </c>
      <c r="C14" s="65">
        <v>0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F15" sqref="F15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5.75" customWidth="1"/>
    <col min="5" max="5" width="30.875" customWidth="1"/>
    <col min="6" max="6" width="12.75" customWidth="1"/>
    <col min="7" max="7" width="9.75" customWidth="1"/>
  </cols>
  <sheetData>
    <row r="1" ht="14.25" customHeight="1" spans="1:6">
      <c r="A1" s="18"/>
      <c r="B1" s="18"/>
      <c r="C1" s="18"/>
      <c r="D1" s="18"/>
      <c r="E1" s="18"/>
      <c r="F1" s="27" t="s">
        <v>229</v>
      </c>
    </row>
    <row r="2" ht="18" customHeight="1" spans="1:6">
      <c r="A2" s="19" t="s">
        <v>230</v>
      </c>
      <c r="B2" s="19"/>
      <c r="C2" s="19"/>
      <c r="D2" s="19"/>
      <c r="E2" s="19"/>
      <c r="F2" s="19"/>
    </row>
    <row r="3" ht="17.1" customHeight="1" spans="1:6">
      <c r="A3" s="18"/>
      <c r="B3" s="18"/>
      <c r="C3" s="18"/>
      <c r="D3" s="18"/>
      <c r="E3" s="18"/>
      <c r="F3" s="27" t="s">
        <v>3</v>
      </c>
    </row>
    <row r="4" ht="17.1" customHeight="1" spans="1:6">
      <c r="A4" s="59" t="s">
        <v>231</v>
      </c>
      <c r="B4" s="59"/>
      <c r="C4" s="59" t="s">
        <v>232</v>
      </c>
      <c r="D4" s="59"/>
      <c r="E4" s="59"/>
      <c r="F4" s="59"/>
    </row>
    <row r="5" ht="17.1" customHeight="1" spans="1:6">
      <c r="A5" s="59" t="s">
        <v>233</v>
      </c>
      <c r="B5" s="59" t="s">
        <v>234</v>
      </c>
      <c r="C5" s="59" t="s">
        <v>235</v>
      </c>
      <c r="D5" s="59" t="s">
        <v>234</v>
      </c>
      <c r="E5" s="59" t="s">
        <v>235</v>
      </c>
      <c r="F5" s="59" t="s">
        <v>234</v>
      </c>
    </row>
    <row r="6" ht="17.1" customHeight="1" spans="1:6">
      <c r="A6" s="60" t="s">
        <v>236</v>
      </c>
      <c r="B6" s="61">
        <f>B7+B8</f>
        <v>4538.15</v>
      </c>
      <c r="C6" s="60" t="s">
        <v>237</v>
      </c>
      <c r="D6" s="61"/>
      <c r="E6" s="62" t="s">
        <v>238</v>
      </c>
      <c r="F6" s="61">
        <f>SUM(F7:F10)</f>
        <v>4426.78</v>
      </c>
    </row>
    <row r="7" ht="17.1" customHeight="1" spans="1:6">
      <c r="A7" s="60" t="s">
        <v>239</v>
      </c>
      <c r="B7" s="61">
        <v>4480.55</v>
      </c>
      <c r="C7" s="60" t="s">
        <v>240</v>
      </c>
      <c r="D7" s="61"/>
      <c r="E7" s="62" t="s">
        <v>241</v>
      </c>
      <c r="F7" s="61">
        <v>3932.03</v>
      </c>
    </row>
    <row r="8" ht="17.1" customHeight="1" spans="1:6">
      <c r="A8" s="60" t="s">
        <v>242</v>
      </c>
      <c r="B8" s="61">
        <f>SUM(B9:B14)</f>
        <v>57.6</v>
      </c>
      <c r="C8" s="60" t="s">
        <v>243</v>
      </c>
      <c r="D8" s="61"/>
      <c r="E8" s="62" t="s">
        <v>244</v>
      </c>
      <c r="F8" s="61">
        <v>421.53</v>
      </c>
    </row>
    <row r="9" ht="17.1" customHeight="1" spans="1:6">
      <c r="A9" s="60" t="s">
        <v>245</v>
      </c>
      <c r="B9" s="61"/>
      <c r="C9" s="60" t="s">
        <v>246</v>
      </c>
      <c r="D9" s="61"/>
      <c r="E9" s="62" t="s">
        <v>247</v>
      </c>
      <c r="F9" s="61">
        <v>73.22</v>
      </c>
    </row>
    <row r="10" ht="17.1" customHeight="1" spans="1:6">
      <c r="A10" s="60" t="s">
        <v>248</v>
      </c>
      <c r="B10" s="61"/>
      <c r="C10" s="60" t="s">
        <v>249</v>
      </c>
      <c r="D10" s="61">
        <v>3643.54</v>
      </c>
      <c r="E10" s="62" t="s">
        <v>250</v>
      </c>
      <c r="F10" s="61"/>
    </row>
    <row r="11" ht="17.1" customHeight="1" spans="1:6">
      <c r="A11" s="60" t="s">
        <v>251</v>
      </c>
      <c r="B11" s="61"/>
      <c r="C11" s="60" t="s">
        <v>252</v>
      </c>
      <c r="D11" s="61"/>
      <c r="E11" s="62" t="s">
        <v>253</v>
      </c>
      <c r="F11" s="61">
        <f>SUM(F12:F21)</f>
        <v>561.37</v>
      </c>
    </row>
    <row r="12" ht="17.1" customHeight="1" spans="1:6">
      <c r="A12" s="60"/>
      <c r="B12" s="61">
        <v>57.6</v>
      </c>
      <c r="C12" s="60" t="s">
        <v>254</v>
      </c>
      <c r="D12" s="61"/>
      <c r="E12" s="62" t="s">
        <v>241</v>
      </c>
      <c r="F12" s="61">
        <v>98.97</v>
      </c>
    </row>
    <row r="13" ht="17.1" customHeight="1" spans="1:6">
      <c r="A13" s="60" t="s">
        <v>255</v>
      </c>
      <c r="B13" s="61"/>
      <c r="C13" s="60" t="s">
        <v>256</v>
      </c>
      <c r="D13" s="61">
        <v>767.09</v>
      </c>
      <c r="E13" s="62" t="s">
        <v>244</v>
      </c>
      <c r="F13" s="61">
        <v>321.85</v>
      </c>
    </row>
    <row r="14" ht="17.1" customHeight="1" spans="1:6">
      <c r="A14" s="60" t="s">
        <v>257</v>
      </c>
      <c r="B14" s="61"/>
      <c r="C14" s="60" t="s">
        <v>258</v>
      </c>
      <c r="D14" s="61">
        <v>227.51</v>
      </c>
      <c r="E14" s="62" t="s">
        <v>247</v>
      </c>
      <c r="F14" s="61">
        <v>34.9</v>
      </c>
    </row>
    <row r="15" ht="17.1" customHeight="1" spans="1:6">
      <c r="A15" s="60" t="s">
        <v>259</v>
      </c>
      <c r="B15" s="61"/>
      <c r="C15" s="60" t="s">
        <v>260</v>
      </c>
      <c r="D15" s="61"/>
      <c r="E15" s="62" t="s">
        <v>261</v>
      </c>
      <c r="F15" s="61"/>
    </row>
    <row r="16" ht="17.1" customHeight="1" spans="1:6">
      <c r="A16" s="60" t="s">
        <v>262</v>
      </c>
      <c r="B16" s="61"/>
      <c r="C16" s="60" t="s">
        <v>263</v>
      </c>
      <c r="D16" s="61"/>
      <c r="E16" s="62" t="s">
        <v>264</v>
      </c>
      <c r="F16" s="61"/>
    </row>
    <row r="17" ht="17.1" customHeight="1" spans="1:6">
      <c r="A17" s="60" t="s">
        <v>265</v>
      </c>
      <c r="B17" s="61">
        <v>450</v>
      </c>
      <c r="C17" s="60" t="s">
        <v>266</v>
      </c>
      <c r="D17" s="61"/>
      <c r="E17" s="62" t="s">
        <v>267</v>
      </c>
      <c r="F17" s="61">
        <v>105.65</v>
      </c>
    </row>
    <row r="18" ht="17.1" customHeight="1" spans="1:6">
      <c r="A18" s="60" t="s">
        <v>268</v>
      </c>
      <c r="B18" s="61">
        <v>450</v>
      </c>
      <c r="C18" s="60" t="s">
        <v>269</v>
      </c>
      <c r="D18" s="61"/>
      <c r="E18" s="62" t="s">
        <v>270</v>
      </c>
      <c r="F18" s="61"/>
    </row>
    <row r="19" ht="17.1" customHeight="1" spans="1:6">
      <c r="A19" s="60" t="s">
        <v>271</v>
      </c>
      <c r="B19" s="61"/>
      <c r="C19" s="60" t="s">
        <v>272</v>
      </c>
      <c r="D19" s="61"/>
      <c r="E19" s="62" t="s">
        <v>273</v>
      </c>
      <c r="F19" s="61"/>
    </row>
    <row r="20" ht="17.1" customHeight="1" spans="1:6">
      <c r="A20" s="60" t="s">
        <v>274</v>
      </c>
      <c r="B20" s="61">
        <f>SUM(B21:B23)</f>
        <v>0</v>
      </c>
      <c r="C20" s="60" t="s">
        <v>275</v>
      </c>
      <c r="D20" s="61"/>
      <c r="E20" s="62" t="s">
        <v>276</v>
      </c>
      <c r="F20" s="61"/>
    </row>
    <row r="21" ht="17.1" customHeight="1" spans="1:6">
      <c r="A21" s="60" t="s">
        <v>277</v>
      </c>
      <c r="B21" s="61"/>
      <c r="C21" s="60" t="s">
        <v>278</v>
      </c>
      <c r="D21" s="61"/>
      <c r="E21" s="62" t="s">
        <v>279</v>
      </c>
      <c r="F21" s="61"/>
    </row>
    <row r="22" ht="17.1" customHeight="1" spans="1:6">
      <c r="A22" s="60" t="s">
        <v>280</v>
      </c>
      <c r="B22" s="61"/>
      <c r="C22" s="60" t="s">
        <v>281</v>
      </c>
      <c r="D22" s="61"/>
      <c r="E22" s="62"/>
      <c r="F22" s="61"/>
    </row>
    <row r="23" ht="17.1" customHeight="1" spans="1:6">
      <c r="A23" s="60" t="s">
        <v>282</v>
      </c>
      <c r="B23" s="61"/>
      <c r="C23" s="60" t="s">
        <v>283</v>
      </c>
      <c r="D23" s="61"/>
      <c r="E23" s="62"/>
      <c r="F23" s="61"/>
    </row>
    <row r="24" ht="17.1" customHeight="1" spans="1:6">
      <c r="A24" s="60"/>
      <c r="B24" s="61"/>
      <c r="C24" s="60" t="s">
        <v>284</v>
      </c>
      <c r="D24" s="61">
        <v>350.01</v>
      </c>
      <c r="E24" s="62"/>
      <c r="F24" s="61"/>
    </row>
    <row r="25" ht="17.1" customHeight="1" spans="1:6">
      <c r="A25" s="60"/>
      <c r="B25" s="61"/>
      <c r="C25" s="60" t="s">
        <v>285</v>
      </c>
      <c r="D25" s="61"/>
      <c r="E25" s="62"/>
      <c r="F25" s="61"/>
    </row>
    <row r="26" ht="17.1" customHeight="1" spans="1:6">
      <c r="A26" s="60"/>
      <c r="B26" s="63"/>
      <c r="C26" s="60" t="s">
        <v>286</v>
      </c>
      <c r="D26" s="61"/>
      <c r="E26" s="60"/>
      <c r="F26" s="63"/>
    </row>
    <row r="27" ht="17.1" customHeight="1" spans="1:6">
      <c r="A27" s="60"/>
      <c r="B27" s="61"/>
      <c r="C27" s="60" t="s">
        <v>287</v>
      </c>
      <c r="D27" s="61"/>
      <c r="E27" s="62"/>
      <c r="F27" s="61"/>
    </row>
    <row r="28" ht="17.1" customHeight="1" spans="1:6">
      <c r="A28" s="60"/>
      <c r="B28" s="61"/>
      <c r="C28" s="60" t="s">
        <v>288</v>
      </c>
      <c r="D28" s="61"/>
      <c r="E28" s="62"/>
      <c r="F28" s="61"/>
    </row>
    <row r="29" ht="17.1" customHeight="1" spans="1:6">
      <c r="A29" s="60"/>
      <c r="B29" s="61"/>
      <c r="C29" s="60" t="s">
        <v>289</v>
      </c>
      <c r="D29" s="61"/>
      <c r="E29" s="62"/>
      <c r="F29" s="61"/>
    </row>
    <row r="30" ht="17.1" customHeight="1" spans="1:6">
      <c r="A30" s="60"/>
      <c r="B30" s="61"/>
      <c r="C30" s="60" t="s">
        <v>290</v>
      </c>
      <c r="D30" s="61"/>
      <c r="E30" s="62"/>
      <c r="F30" s="61"/>
    </row>
    <row r="31" ht="17.1" customHeight="1" spans="1:6">
      <c r="A31" s="60"/>
      <c r="B31" s="61"/>
      <c r="C31" s="60" t="s">
        <v>291</v>
      </c>
      <c r="D31" s="61"/>
      <c r="E31" s="62"/>
      <c r="F31" s="61"/>
    </row>
    <row r="32" ht="17.1" customHeight="1" spans="1:6">
      <c r="A32" s="60"/>
      <c r="B32" s="61"/>
      <c r="C32" s="60" t="s">
        <v>292</v>
      </c>
      <c r="D32" s="61"/>
      <c r="E32" s="62"/>
      <c r="F32" s="61"/>
    </row>
    <row r="33" ht="17.1" customHeight="1" spans="1:6">
      <c r="A33" s="60"/>
      <c r="B33" s="61"/>
      <c r="C33" s="60" t="s">
        <v>293</v>
      </c>
      <c r="D33" s="61"/>
      <c r="E33" s="62"/>
      <c r="F33" s="61"/>
    </row>
    <row r="34" ht="17.1" customHeight="1" spans="1:6">
      <c r="A34" s="60"/>
      <c r="B34" s="61"/>
      <c r="C34" s="60"/>
      <c r="D34" s="61"/>
      <c r="E34" s="62"/>
      <c r="F34" s="61"/>
    </row>
    <row r="35" ht="17.1" customHeight="1" spans="1:6">
      <c r="A35" s="64" t="s">
        <v>44</v>
      </c>
      <c r="B35" s="61">
        <f>SUM(B6+B15+B16+B17+B20)</f>
        <v>4988.15</v>
      </c>
      <c r="C35" s="64" t="s">
        <v>45</v>
      </c>
      <c r="D35" s="61">
        <f>SUM(D6:D33)</f>
        <v>4988.15</v>
      </c>
      <c r="E35" s="64" t="s">
        <v>45</v>
      </c>
      <c r="F35" s="61">
        <f>F6+F11</f>
        <v>4988.15</v>
      </c>
    </row>
    <row r="36" ht="17.1" customHeight="1" spans="1:6">
      <c r="A36" s="60" t="s">
        <v>294</v>
      </c>
      <c r="B36" s="61">
        <f>SUM(B37:B41)</f>
        <v>0</v>
      </c>
      <c r="C36" s="60" t="s">
        <v>295</v>
      </c>
      <c r="D36" s="61"/>
      <c r="E36" s="62" t="s">
        <v>296</v>
      </c>
      <c r="F36" s="61">
        <f>SUM(F37:F38)</f>
        <v>0</v>
      </c>
    </row>
    <row r="37" ht="17.1" customHeight="1" spans="1:6">
      <c r="A37" s="60" t="s">
        <v>297</v>
      </c>
      <c r="B37" s="61"/>
      <c r="C37" s="60"/>
      <c r="D37" s="61"/>
      <c r="E37" s="62" t="s">
        <v>298</v>
      </c>
      <c r="F37" s="61"/>
    </row>
    <row r="38" ht="17.1" customHeight="1" spans="1:6">
      <c r="A38" s="60" t="s">
        <v>299</v>
      </c>
      <c r="B38" s="61"/>
      <c r="C38" s="60"/>
      <c r="D38" s="61"/>
      <c r="E38" s="62" t="s">
        <v>300</v>
      </c>
      <c r="F38" s="61"/>
    </row>
    <row r="39" ht="17.1" customHeight="1" spans="1:6">
      <c r="A39" s="60" t="s">
        <v>301</v>
      </c>
      <c r="B39" s="61"/>
      <c r="C39" s="60"/>
      <c r="D39" s="61"/>
      <c r="E39" s="62" t="s">
        <v>302</v>
      </c>
      <c r="F39" s="61"/>
    </row>
    <row r="40" ht="27.2" customHeight="1" spans="1:6">
      <c r="A40" s="60" t="s">
        <v>303</v>
      </c>
      <c r="B40" s="61"/>
      <c r="C40" s="60"/>
      <c r="D40" s="61"/>
      <c r="E40" s="62"/>
      <c r="F40" s="61"/>
    </row>
    <row r="41" ht="27.2" customHeight="1" spans="1:6">
      <c r="A41" s="60" t="s">
        <v>304</v>
      </c>
      <c r="B41" s="61"/>
      <c r="C41" s="60"/>
      <c r="D41" s="61"/>
      <c r="E41" s="62"/>
      <c r="F41" s="61"/>
    </row>
    <row r="42" ht="17.1" customHeight="1" spans="1:6">
      <c r="A42" s="60"/>
      <c r="B42" s="61"/>
      <c r="C42" s="60"/>
      <c r="D42" s="61"/>
      <c r="E42" s="62"/>
      <c r="F42" s="61"/>
    </row>
    <row r="43" ht="17.1" customHeight="1" spans="1:6">
      <c r="A43" s="60"/>
      <c r="B43" s="61"/>
      <c r="C43" s="60"/>
      <c r="D43" s="61"/>
      <c r="E43" s="62"/>
      <c r="F43" s="61"/>
    </row>
    <row r="44" ht="17.1" customHeight="1" spans="1:6">
      <c r="A44" s="64" t="s">
        <v>305</v>
      </c>
      <c r="B44" s="61">
        <f>B35+B36</f>
        <v>4988.15</v>
      </c>
      <c r="C44" s="64" t="s">
        <v>306</v>
      </c>
      <c r="D44" s="61">
        <f>D35+D36</f>
        <v>4988.15</v>
      </c>
      <c r="E44" s="64" t="s">
        <v>306</v>
      </c>
      <c r="F44" s="61">
        <f>F35+F36</f>
        <v>4988.15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7"/>
  <sheetViews>
    <sheetView topLeftCell="A7" workbookViewId="0">
      <selection activeCell="E14" sqref="E14"/>
    </sheetView>
  </sheetViews>
  <sheetFormatPr defaultColWidth="10" defaultRowHeight="13.5"/>
  <cols>
    <col min="1" max="3" width="3" style="33" customWidth="1"/>
    <col min="4" max="4" width="7.5" style="33" customWidth="1"/>
    <col min="5" max="5" width="25.75" style="33" customWidth="1"/>
    <col min="6" max="6" width="10.25" style="33" customWidth="1"/>
    <col min="7" max="7" width="9.75" style="33" customWidth="1"/>
    <col min="8" max="8" width="12.5" style="33" customWidth="1"/>
    <col min="9" max="9" width="7.625" style="33" customWidth="1"/>
    <col min="10" max="10" width="6.25" style="33" customWidth="1"/>
    <col min="11" max="11" width="4.875" style="33" customWidth="1"/>
    <col min="12" max="12" width="4.75" style="33" customWidth="1"/>
    <col min="13" max="13" width="8.125" style="33" customWidth="1"/>
    <col min="14" max="14" width="3" style="33" customWidth="1"/>
    <col min="15" max="15" width="5.375" style="33" customWidth="1"/>
    <col min="16" max="16" width="3.125" style="33" customWidth="1"/>
    <col min="17" max="17" width="2.75" style="33" customWidth="1"/>
    <col min="18" max="19" width="7.75" style="33" customWidth="1"/>
    <col min="20" max="21" width="3" style="33" customWidth="1"/>
    <col min="22" max="22" width="3.5" style="33" customWidth="1"/>
    <col min="23" max="23" width="2.25" style="33" customWidth="1"/>
    <col min="24" max="24" width="2.875" style="33" customWidth="1"/>
    <col min="25" max="25" width="2.75" style="33" customWidth="1"/>
    <col min="26" max="26" width="4.125" style="33" customWidth="1"/>
    <col min="27" max="27" width="4.375" style="33" customWidth="1"/>
    <col min="28" max="28" width="4.25" style="33" customWidth="1"/>
    <col min="29" max="29" width="6" style="33" customWidth="1"/>
    <col min="30" max="30" width="5.875" style="33" customWidth="1"/>
    <col min="31" max="31" width="9.75" style="33" customWidth="1"/>
    <col min="32" max="16384" width="10" style="33"/>
  </cols>
  <sheetData>
    <row r="1" ht="12" customHeight="1" spans="1:30">
      <c r="A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55" t="s">
        <v>307</v>
      </c>
      <c r="AD1" s="56"/>
    </row>
    <row r="2" ht="26.45" customHeight="1" spans="4:30">
      <c r="D2" s="35" t="s">
        <v>308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</row>
    <row r="3" ht="14.25" customHeight="1" spans="4:30"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57" t="s">
        <v>3</v>
      </c>
      <c r="AD3" s="58"/>
    </row>
    <row r="4" ht="14.25" customHeight="1" spans="1:30">
      <c r="A4" s="36" t="s">
        <v>56</v>
      </c>
      <c r="B4" s="36"/>
      <c r="C4" s="36"/>
      <c r="D4" s="36" t="s">
        <v>309</v>
      </c>
      <c r="E4" s="36" t="s">
        <v>310</v>
      </c>
      <c r="F4" s="36" t="s">
        <v>311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</row>
    <row r="5" ht="36.75" customHeight="1" spans="1:30">
      <c r="A5" s="36" t="s">
        <v>63</v>
      </c>
      <c r="B5" s="36" t="s">
        <v>64</v>
      </c>
      <c r="C5" s="36" t="s">
        <v>65</v>
      </c>
      <c r="D5" s="36"/>
      <c r="E5" s="36"/>
      <c r="F5" s="36" t="s">
        <v>59</v>
      </c>
      <c r="G5" s="36" t="s">
        <v>312</v>
      </c>
      <c r="H5" s="36"/>
      <c r="I5" s="36"/>
      <c r="J5" s="36"/>
      <c r="K5" s="36"/>
      <c r="L5" s="36"/>
      <c r="M5" s="36"/>
      <c r="N5" s="36"/>
      <c r="O5" s="36"/>
      <c r="P5" s="36" t="s">
        <v>313</v>
      </c>
      <c r="Q5" s="36" t="s">
        <v>314</v>
      </c>
      <c r="R5" s="36" t="s">
        <v>315</v>
      </c>
      <c r="S5" s="36"/>
      <c r="T5" s="36"/>
      <c r="U5" s="36" t="s">
        <v>316</v>
      </c>
      <c r="V5" s="36"/>
      <c r="W5" s="36"/>
      <c r="X5" s="36"/>
      <c r="Y5" s="36" t="s">
        <v>317</v>
      </c>
      <c r="Z5" s="36"/>
      <c r="AA5" s="36"/>
      <c r="AB5" s="36"/>
      <c r="AC5" s="36"/>
      <c r="AD5" s="36"/>
    </row>
    <row r="6" ht="14.25" customHeight="1" spans="1:30">
      <c r="A6" s="36"/>
      <c r="B6" s="36"/>
      <c r="C6" s="36"/>
      <c r="D6" s="36"/>
      <c r="E6" s="36"/>
      <c r="F6" s="36"/>
      <c r="G6" s="36" t="s">
        <v>9</v>
      </c>
      <c r="H6" s="36" t="s">
        <v>318</v>
      </c>
      <c r="I6" s="36" t="s">
        <v>319</v>
      </c>
      <c r="J6" s="36"/>
      <c r="K6" s="36"/>
      <c r="L6" s="36"/>
      <c r="M6" s="36"/>
      <c r="N6" s="36"/>
      <c r="O6" s="36"/>
      <c r="P6" s="36"/>
      <c r="Q6" s="36"/>
      <c r="R6" s="36" t="s">
        <v>66</v>
      </c>
      <c r="S6" s="36" t="s">
        <v>320</v>
      </c>
      <c r="T6" s="36" t="s">
        <v>321</v>
      </c>
      <c r="U6" s="36" t="s">
        <v>66</v>
      </c>
      <c r="V6" s="36" t="s">
        <v>322</v>
      </c>
      <c r="W6" s="36" t="s">
        <v>323</v>
      </c>
      <c r="X6" s="36" t="s">
        <v>321</v>
      </c>
      <c r="Y6" s="36" t="s">
        <v>66</v>
      </c>
      <c r="Z6" s="36" t="s">
        <v>324</v>
      </c>
      <c r="AA6" s="36" t="s">
        <v>325</v>
      </c>
      <c r="AB6" s="36" t="s">
        <v>326</v>
      </c>
      <c r="AC6" s="36" t="s">
        <v>327</v>
      </c>
      <c r="AD6" s="36" t="s">
        <v>328</v>
      </c>
    </row>
    <row r="7" ht="87.75" customHeight="1" spans="1:30">
      <c r="A7" s="36"/>
      <c r="B7" s="36"/>
      <c r="C7" s="36"/>
      <c r="D7" s="36"/>
      <c r="E7" s="36"/>
      <c r="F7" s="36"/>
      <c r="G7" s="36"/>
      <c r="H7" s="36"/>
      <c r="I7" s="36" t="s">
        <v>66</v>
      </c>
      <c r="J7" s="36" t="s">
        <v>329</v>
      </c>
      <c r="K7" s="36" t="s">
        <v>330</v>
      </c>
      <c r="L7" s="36" t="s">
        <v>331</v>
      </c>
      <c r="M7" s="36" t="s">
        <v>332</v>
      </c>
      <c r="N7" s="36" t="s">
        <v>333</v>
      </c>
      <c r="O7" s="36" t="s">
        <v>334</v>
      </c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</row>
    <row r="8" ht="14.25" customHeight="1" spans="1:30">
      <c r="A8" s="36" t="s">
        <v>79</v>
      </c>
      <c r="B8" s="36" t="s">
        <v>79</v>
      </c>
      <c r="C8" s="36" t="s">
        <v>79</v>
      </c>
      <c r="D8" s="36" t="s">
        <v>79</v>
      </c>
      <c r="E8" s="36" t="s">
        <v>79</v>
      </c>
      <c r="F8" s="36">
        <v>1</v>
      </c>
      <c r="G8" s="36">
        <v>2</v>
      </c>
      <c r="H8" s="36">
        <v>3</v>
      </c>
      <c r="I8" s="36">
        <v>4</v>
      </c>
      <c r="J8" s="36">
        <v>5</v>
      </c>
      <c r="K8" s="36">
        <v>6</v>
      </c>
      <c r="L8" s="36">
        <v>7</v>
      </c>
      <c r="M8" s="36">
        <v>8</v>
      </c>
      <c r="N8" s="36">
        <v>9</v>
      </c>
      <c r="O8" s="36">
        <v>10</v>
      </c>
      <c r="P8" s="36">
        <v>11</v>
      </c>
      <c r="Q8" s="36">
        <v>12</v>
      </c>
      <c r="R8" s="36">
        <v>13</v>
      </c>
      <c r="S8" s="36">
        <v>14</v>
      </c>
      <c r="T8" s="36">
        <v>15</v>
      </c>
      <c r="U8" s="36">
        <v>16</v>
      </c>
      <c r="V8" s="36">
        <v>17</v>
      </c>
      <c r="W8" s="36">
        <v>18</v>
      </c>
      <c r="X8" s="36">
        <v>19</v>
      </c>
      <c r="Y8" s="36">
        <v>20</v>
      </c>
      <c r="Z8" s="36">
        <v>21</v>
      </c>
      <c r="AA8" s="36">
        <v>22</v>
      </c>
      <c r="AB8" s="36">
        <v>23</v>
      </c>
      <c r="AC8" s="36">
        <v>24</v>
      </c>
      <c r="AD8" s="36">
        <v>25</v>
      </c>
    </row>
    <row r="9" s="32" customFormat="1" ht="14.25" customHeight="1" spans="1:30">
      <c r="A9" s="37"/>
      <c r="B9" s="37"/>
      <c r="C9" s="37"/>
      <c r="D9" s="38"/>
      <c r="E9" s="39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</row>
    <row r="10" ht="14.25" customHeight="1" spans="1:30">
      <c r="A10" s="41"/>
      <c r="B10" s="41"/>
      <c r="C10" s="41"/>
      <c r="D10" s="42">
        <v>401003</v>
      </c>
      <c r="E10" s="43" t="s">
        <v>335</v>
      </c>
      <c r="F10" s="44">
        <f>G10+R10</f>
        <v>4988.15</v>
      </c>
      <c r="G10" s="44">
        <f>SUM(G11:G17)</f>
        <v>4538.15</v>
      </c>
      <c r="H10" s="44">
        <f>SUM(H11:H17)</f>
        <v>4480.555448</v>
      </c>
      <c r="I10" s="44">
        <f t="shared" ref="I10:S10" si="0">SUM(I11:I17)</f>
        <v>57.6</v>
      </c>
      <c r="J10" s="44"/>
      <c r="K10" s="44"/>
      <c r="L10" s="44"/>
      <c r="M10" s="44">
        <f t="shared" si="0"/>
        <v>57.6</v>
      </c>
      <c r="N10" s="44"/>
      <c r="O10" s="44"/>
      <c r="P10" s="44"/>
      <c r="Q10" s="44"/>
      <c r="R10" s="44">
        <f t="shared" si="0"/>
        <v>450</v>
      </c>
      <c r="S10" s="44">
        <f t="shared" si="0"/>
        <v>450</v>
      </c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</row>
    <row r="11" ht="14.25" customHeight="1" spans="1:30">
      <c r="A11" s="45">
        <v>205</v>
      </c>
      <c r="B11" s="45" t="s">
        <v>83</v>
      </c>
      <c r="C11" s="45" t="s">
        <v>84</v>
      </c>
      <c r="D11" s="46"/>
      <c r="E11" s="43" t="s">
        <v>107</v>
      </c>
      <c r="F11" s="44">
        <f t="shared" ref="F11:F17" si="1">G11+R11</f>
        <v>11.33</v>
      </c>
      <c r="G11" s="44">
        <v>11.33</v>
      </c>
      <c r="H11" s="44">
        <v>11.33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</row>
    <row r="12" ht="14.25" customHeight="1" spans="1:30">
      <c r="A12" s="47" t="s">
        <v>82</v>
      </c>
      <c r="B12" s="47" t="s">
        <v>83</v>
      </c>
      <c r="C12" s="47" t="s">
        <v>87</v>
      </c>
      <c r="D12" s="46"/>
      <c r="E12" s="43" t="s">
        <v>215</v>
      </c>
      <c r="F12" s="44">
        <f t="shared" si="1"/>
        <v>3632.23</v>
      </c>
      <c r="G12" s="44">
        <v>3182.23</v>
      </c>
      <c r="H12" s="44">
        <v>3124.63</v>
      </c>
      <c r="I12" s="53">
        <v>57.6</v>
      </c>
      <c r="J12" s="53"/>
      <c r="K12" s="53"/>
      <c r="L12" s="53"/>
      <c r="M12" s="53">
        <v>57.6</v>
      </c>
      <c r="N12" s="53"/>
      <c r="O12" s="53"/>
      <c r="P12" s="53"/>
      <c r="Q12" s="53"/>
      <c r="R12" s="53">
        <v>450</v>
      </c>
      <c r="S12" s="53">
        <v>450</v>
      </c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</row>
    <row r="13" ht="14.25" customHeight="1" spans="1:30">
      <c r="A13" s="47" t="s">
        <v>89</v>
      </c>
      <c r="B13" s="47" t="s">
        <v>90</v>
      </c>
      <c r="C13" s="47" t="s">
        <v>83</v>
      </c>
      <c r="D13" s="46"/>
      <c r="E13" s="43" t="s">
        <v>336</v>
      </c>
      <c r="F13" s="44">
        <f t="shared" si="1"/>
        <v>67.06</v>
      </c>
      <c r="G13" s="44">
        <v>67.06</v>
      </c>
      <c r="H13" s="44">
        <v>67.06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</row>
    <row r="14" ht="14.25" customHeight="1" spans="1:30">
      <c r="A14" s="47" t="s">
        <v>89</v>
      </c>
      <c r="B14" s="47" t="s">
        <v>90</v>
      </c>
      <c r="C14" s="47" t="s">
        <v>90</v>
      </c>
      <c r="D14" s="46"/>
      <c r="E14" s="38" t="s">
        <v>337</v>
      </c>
      <c r="F14" s="44">
        <f t="shared" si="1"/>
        <v>466.68</v>
      </c>
      <c r="G14" s="44">
        <v>466.68</v>
      </c>
      <c r="H14" s="48">
        <v>466.683632</v>
      </c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</row>
    <row r="15" ht="22.7" customHeight="1" spans="1:30">
      <c r="A15" s="47" t="s">
        <v>89</v>
      </c>
      <c r="B15" s="47" t="s">
        <v>90</v>
      </c>
      <c r="C15" s="47" t="s">
        <v>93</v>
      </c>
      <c r="D15" s="46"/>
      <c r="E15" s="38" t="s">
        <v>338</v>
      </c>
      <c r="F15" s="44">
        <f t="shared" si="1"/>
        <v>233.34</v>
      </c>
      <c r="G15" s="44">
        <v>233.34</v>
      </c>
      <c r="H15" s="48">
        <v>233.341816</v>
      </c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</row>
    <row r="16" ht="14.25" customHeight="1" spans="1:30">
      <c r="A16" s="49">
        <v>210</v>
      </c>
      <c r="B16" s="47">
        <v>11</v>
      </c>
      <c r="C16" s="47" t="s">
        <v>83</v>
      </c>
      <c r="D16" s="46"/>
      <c r="E16" s="38" t="s">
        <v>339</v>
      </c>
      <c r="F16" s="44">
        <f t="shared" si="1"/>
        <v>227.5</v>
      </c>
      <c r="G16" s="44">
        <v>227.5</v>
      </c>
      <c r="H16" s="48">
        <v>227.5</v>
      </c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</row>
    <row r="17" ht="14.25" customHeight="1" spans="1:30">
      <c r="A17" s="49">
        <v>221</v>
      </c>
      <c r="B17" s="47" t="s">
        <v>83</v>
      </c>
      <c r="C17" s="47" t="s">
        <v>99</v>
      </c>
      <c r="D17" s="46"/>
      <c r="E17" s="38" t="s">
        <v>340</v>
      </c>
      <c r="F17" s="44">
        <f t="shared" si="1"/>
        <v>350.01</v>
      </c>
      <c r="G17" s="44">
        <v>350.01</v>
      </c>
      <c r="H17" s="44">
        <v>350.01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</row>
    <row r="18" spans="6:19"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</row>
    <row r="21" spans="7:7">
      <c r="G21" s="51"/>
    </row>
    <row r="22" spans="7:7">
      <c r="G22" s="51"/>
    </row>
    <row r="23" spans="7:7">
      <c r="G23" s="51"/>
    </row>
    <row r="24" spans="7:7">
      <c r="G24" s="51"/>
    </row>
    <row r="25" spans="7:7">
      <c r="G25" s="51"/>
    </row>
    <row r="26" spans="7:8">
      <c r="G26" s="51"/>
      <c r="H26" s="52"/>
    </row>
    <row r="27" spans="7:7">
      <c r="G27" s="32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workbookViewId="0">
      <selection activeCell="J26" sqref="J26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6" width="9.5" style="1" customWidth="1"/>
    <col min="7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7" t="s">
        <v>341</v>
      </c>
      <c r="Y1" s="17"/>
    </row>
    <row r="2" ht="19.5" customHeight="1" spans="1:25">
      <c r="A2" s="3" t="s">
        <v>342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1" t="s">
        <v>3</v>
      </c>
      <c r="X3" s="31"/>
      <c r="Y3" s="31"/>
    </row>
    <row r="4" ht="25.5" customHeight="1" spans="1:25">
      <c r="A4" s="4" t="s">
        <v>56</v>
      </c>
      <c r="B4" s="4"/>
      <c r="C4" s="4"/>
      <c r="D4" s="4" t="s">
        <v>309</v>
      </c>
      <c r="E4" s="4" t="s">
        <v>343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21"/>
      <c r="B7" s="21"/>
      <c r="C7" s="21"/>
      <c r="D7" s="29" t="s">
        <v>344</v>
      </c>
      <c r="E7" s="30" t="s">
        <v>81</v>
      </c>
      <c r="F7" s="22">
        <f>SUM(F8:F14)</f>
        <v>4988.15</v>
      </c>
      <c r="G7" s="22">
        <f t="shared" ref="G7:Q7" si="0">SUM(G8:G14)</f>
        <v>4426.78</v>
      </c>
      <c r="H7" s="22">
        <f t="shared" si="0"/>
        <v>3932.03</v>
      </c>
      <c r="I7" s="22">
        <f t="shared" si="0"/>
        <v>421.53</v>
      </c>
      <c r="J7" s="22">
        <f t="shared" si="0"/>
        <v>73.22</v>
      </c>
      <c r="K7" s="22"/>
      <c r="L7" s="22">
        <f t="shared" si="0"/>
        <v>561.37</v>
      </c>
      <c r="M7" s="22">
        <f t="shared" si="0"/>
        <v>98.97</v>
      </c>
      <c r="N7" s="22">
        <f t="shared" si="0"/>
        <v>321.85</v>
      </c>
      <c r="O7" s="22">
        <f t="shared" si="0"/>
        <v>34.9</v>
      </c>
      <c r="P7" s="22"/>
      <c r="Q7" s="22">
        <f t="shared" si="0"/>
        <v>105.65</v>
      </c>
      <c r="R7" s="22"/>
      <c r="S7" s="22"/>
      <c r="T7" s="22"/>
      <c r="U7" s="22"/>
      <c r="V7" s="22"/>
      <c r="W7" s="22"/>
      <c r="X7" s="22"/>
      <c r="Y7" s="22"/>
    </row>
    <row r="8" ht="14.25" customHeight="1" spans="1:25">
      <c r="A8" s="30" t="s">
        <v>82</v>
      </c>
      <c r="B8" s="30" t="s">
        <v>83</v>
      </c>
      <c r="C8" s="30" t="s">
        <v>84</v>
      </c>
      <c r="D8" s="30" t="s">
        <v>302</v>
      </c>
      <c r="E8" s="30" t="s">
        <v>86</v>
      </c>
      <c r="F8" s="22">
        <f>G8+L8</f>
        <v>11.33</v>
      </c>
      <c r="G8" s="22">
        <f>SUM(H8:K8)</f>
        <v>10.69</v>
      </c>
      <c r="H8" s="22"/>
      <c r="I8" s="22">
        <v>9.92</v>
      </c>
      <c r="J8" s="22">
        <v>0.77</v>
      </c>
      <c r="K8" s="22"/>
      <c r="L8" s="22">
        <f>SUM(M8:V8)</f>
        <v>0.64</v>
      </c>
      <c r="M8" s="22">
        <v>0.64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14.25" customHeight="1" spans="1:25">
      <c r="A9" s="30" t="s">
        <v>82</v>
      </c>
      <c r="B9" s="30" t="s">
        <v>83</v>
      </c>
      <c r="C9" s="30" t="s">
        <v>87</v>
      </c>
      <c r="D9" s="30" t="s">
        <v>302</v>
      </c>
      <c r="E9" s="30" t="s">
        <v>88</v>
      </c>
      <c r="F9" s="22">
        <f>G9+L9</f>
        <v>3632.23</v>
      </c>
      <c r="G9" s="22">
        <f>SUM(H9:K9)</f>
        <v>3071.5</v>
      </c>
      <c r="H9" s="22">
        <v>2654.5</v>
      </c>
      <c r="I9" s="22">
        <v>411.61</v>
      </c>
      <c r="J9" s="22">
        <v>5.39</v>
      </c>
      <c r="K9" s="22"/>
      <c r="L9" s="22">
        <f>SUM(M9:V9)</f>
        <v>560.73</v>
      </c>
      <c r="M9" s="22">
        <v>98.33</v>
      </c>
      <c r="N9" s="22">
        <v>321.85</v>
      </c>
      <c r="O9" s="22">
        <v>34.9</v>
      </c>
      <c r="P9" s="22"/>
      <c r="Q9" s="22">
        <v>105.65</v>
      </c>
      <c r="R9" s="22"/>
      <c r="S9" s="22"/>
      <c r="T9" s="22"/>
      <c r="U9" s="22"/>
      <c r="V9" s="22"/>
      <c r="W9" s="22"/>
      <c r="X9" s="22"/>
      <c r="Y9" s="22"/>
    </row>
    <row r="10" ht="14.25" customHeight="1" spans="1:25">
      <c r="A10" s="30" t="s">
        <v>89</v>
      </c>
      <c r="B10" s="30" t="s">
        <v>90</v>
      </c>
      <c r="C10" s="30" t="s">
        <v>83</v>
      </c>
      <c r="D10" s="30" t="s">
        <v>302</v>
      </c>
      <c r="E10" s="30" t="s">
        <v>91</v>
      </c>
      <c r="F10" s="22">
        <v>67.06</v>
      </c>
      <c r="G10" s="22">
        <v>67.06</v>
      </c>
      <c r="H10" s="22"/>
      <c r="I10" s="22"/>
      <c r="J10" s="22">
        <v>67.06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ht="14.25" customHeight="1" spans="1:25">
      <c r="A11" s="30" t="s">
        <v>89</v>
      </c>
      <c r="B11" s="30" t="s">
        <v>90</v>
      </c>
      <c r="C11" s="30" t="s">
        <v>90</v>
      </c>
      <c r="D11" s="30" t="s">
        <v>302</v>
      </c>
      <c r="E11" s="30" t="s">
        <v>92</v>
      </c>
      <c r="F11" s="22">
        <v>466.68</v>
      </c>
      <c r="G11" s="22">
        <v>466.68</v>
      </c>
      <c r="H11" s="22">
        <v>466.68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ht="14.25" customHeight="1" spans="1:25">
      <c r="A12" s="30" t="s">
        <v>89</v>
      </c>
      <c r="B12" s="30" t="s">
        <v>90</v>
      </c>
      <c r="C12" s="30" t="s">
        <v>93</v>
      </c>
      <c r="D12" s="30" t="s">
        <v>302</v>
      </c>
      <c r="E12" s="30" t="s">
        <v>94</v>
      </c>
      <c r="F12" s="22">
        <v>233.34</v>
      </c>
      <c r="G12" s="22">
        <v>233.34</v>
      </c>
      <c r="H12" s="22">
        <v>233.34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ht="14.25" customHeight="1" spans="1:25">
      <c r="A13" s="30" t="s">
        <v>95</v>
      </c>
      <c r="B13" s="30" t="s">
        <v>96</v>
      </c>
      <c r="C13" s="30" t="s">
        <v>83</v>
      </c>
      <c r="D13" s="30" t="s">
        <v>302</v>
      </c>
      <c r="E13" s="30" t="s">
        <v>97</v>
      </c>
      <c r="F13" s="22">
        <v>227.5</v>
      </c>
      <c r="G13" s="22">
        <v>227.5</v>
      </c>
      <c r="H13" s="22">
        <v>227.5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ht="14.25" customHeight="1" spans="1:25">
      <c r="A14" s="30" t="s">
        <v>98</v>
      </c>
      <c r="B14" s="30" t="s">
        <v>83</v>
      </c>
      <c r="C14" s="30" t="s">
        <v>99</v>
      </c>
      <c r="D14" s="30" t="s">
        <v>302</v>
      </c>
      <c r="E14" s="30" t="s">
        <v>100</v>
      </c>
      <c r="F14" s="22">
        <v>350.01</v>
      </c>
      <c r="G14" s="22">
        <v>350.01</v>
      </c>
      <c r="H14" s="22">
        <v>350.01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ht="14.25" customHeight="1" spans="1:25">
      <c r="A15" s="21"/>
      <c r="B15" s="21"/>
      <c r="C15" s="21"/>
      <c r="D15" s="28"/>
      <c r="E15" s="21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ht="14.25" customHeight="1" spans="1:25">
      <c r="A16" s="21"/>
      <c r="B16" s="21"/>
      <c r="C16" s="21"/>
      <c r="D16" s="28"/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W32" sqref="W32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7" t="s">
        <v>345</v>
      </c>
      <c r="Y1" s="17"/>
    </row>
    <row r="2" ht="19.5" customHeight="1" spans="1:25">
      <c r="A2" s="3" t="s">
        <v>346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7" t="s">
        <v>3</v>
      </c>
      <c r="Y3" s="17"/>
    </row>
    <row r="4" ht="14.25" customHeight="1" spans="1:25">
      <c r="A4" s="4" t="s">
        <v>56</v>
      </c>
      <c r="B4" s="4"/>
      <c r="C4" s="4"/>
      <c r="D4" s="4" t="s">
        <v>309</v>
      </c>
      <c r="E4" s="4" t="s">
        <v>343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21"/>
      <c r="B7" s="21"/>
      <c r="C7" s="21"/>
      <c r="D7" s="21"/>
      <c r="E7" s="2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14.25" customHeight="1" spans="1:25">
      <c r="A8" s="21"/>
      <c r="B8" s="21"/>
      <c r="C8" s="21"/>
      <c r="D8" s="21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14.25" customHeight="1" spans="1:25">
      <c r="A9" s="21"/>
      <c r="B9" s="21"/>
      <c r="C9" s="21"/>
      <c r="D9" s="21"/>
      <c r="E9" s="21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ht="14.25" customHeight="1" spans="1:25">
      <c r="A10" s="21"/>
      <c r="B10" s="21"/>
      <c r="C10" s="21"/>
      <c r="D10" s="28"/>
      <c r="E10" s="2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ht="14.25" customHeight="1"/>
    <row r="12" ht="14.25" customHeight="1" spans="1:5">
      <c r="A12" s="2" t="s">
        <v>347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2020-10-31T01:37:00Z</cp:lastPrinted>
  <dcterms:modified xsi:type="dcterms:W3CDTF">2021-03-18T03:23:44Z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