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表3.一般公共预算基本支出表!$A$5:$I$46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<sst xmlns="http://schemas.openxmlformats.org/spreadsheetml/2006/main" count="584" uniqueCount="327">
  <si>
    <t>2021年鹿寨县初级实验中学预算报表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</si>
  <si>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</si>
  <si>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</si>
  <si>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</si>
  <si>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</si>
  <si>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</si>
  <si>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</si>
  <si>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</si>
  <si>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</si>
  <si>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</si>
  <si>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</si>
  <si>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</si>
  <si>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</si>
  <si>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</si>
  <si>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</si>
  <si>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</si>
  <si>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</si>
  <si>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</si>
  <si>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</si>
  <si>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</si>
  <si>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</si>
  <si>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</si>
  <si>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</si>
  <si>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</si>
  <si>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</si>
  <si>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</si>
  <si>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</si>
  <si>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</si>
  <si>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</si>
  <si>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</si>
  <si>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</si>
  <si>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</si>
  <si>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</si>
  <si>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</si>
  <si>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</si>
  <si>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</si>
  <si>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</si>
  <si>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</si>
  <si>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</si>
  <si>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</si>
  <si>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</si>
  <si>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</si>
  <si>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</si>
  <si>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</si>
  <si>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</si>
  <si>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</si>
  <si>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</si>
  <si>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</si>
  <si>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</si>
  <si>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</si>
  <si>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</si>
  <si>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</si>
  <si>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</si>
  <si>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</si>
  <si>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</si>
  <si>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</si>
  <si>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</si>
  <si>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</si>
  <si>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</si>
  <si>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</si>
  <si>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</si>
  <si>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</si>
  <si>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</si>
  <si>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</si>
  <si>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</si>
  <si>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</si>
  <si>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</si>
  <si>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</si>
  <si>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</si>
  <si>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</si>
  <si>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</si>
  <si>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</si>
  <si>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</si>
  <si>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</si>
  <si>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</si>
  <si>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</si>
  <si>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</si>
  <si>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</si>
  <si>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</si>
  <si>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</si>
  <si>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401005</t>
  </si>
  <si>
    <t xml:space="preserve">  鹿寨县初级实验中学</t>
  </si>
  <si>
    <t>205</t>
  </si>
  <si>
    <t>02</t>
  </si>
  <si>
    <t>03</t>
  </si>
  <si>
    <t xml:space="preserve">          </t>
  </si>
  <si>
    <t xml:space="preserve">    初中教育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</si>
  <si>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</si>
  <si>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</si>
  <si>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</si>
  <si>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</si>
  <si>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</si>
  <si>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</si>
  <si>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</si>
  <si>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</si>
  <si>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</si>
  <si>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</si>
  <si>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</si>
  <si>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</si>
  <si>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</si>
  <si>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</si>
  <si>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</si>
  <si>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</si>
  <si>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</si>
  <si>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</si>
  <si>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初中教育</t>
  </si>
  <si>
    <t>301</t>
  </si>
  <si>
    <t>01、工资福利支出</t>
  </si>
  <si>
    <t>30101</t>
  </si>
  <si>
    <t xml:space="preserve">    基本工资</t>
  </si>
  <si>
    <t>30102</t>
  </si>
  <si>
    <t xml:space="preserve">    津贴补贴</t>
  </si>
  <si>
    <t>30106</t>
  </si>
  <si>
    <t xml:space="preserve">    伙食补助费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</si>
  <si>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</si>
  <si>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</si>
  <si>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</si>
  <si>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</si>
  <si>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</si>
  <si>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</si>
  <si>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</si>
  <si>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</si>
  <si>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</si>
  <si>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</si>
  <si>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</si>
  <si>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>30199</t>
  </si>
  <si>
    <t xml:space="preserve">    其他工资福利支出</t>
  </si>
  <si>
    <t>302</t>
  </si>
  <si>
    <t>02、商品和服务支出</t>
  </si>
  <si>
    <t>30201</t>
  </si>
  <si>
    <t xml:space="preserve">    办公费</t>
  </si>
  <si>
    <t>30202</t>
  </si>
  <si>
    <t xml:space="preserve">    印刷费</t>
  </si>
  <si>
    <t>30206</t>
  </si>
  <si>
    <t xml:space="preserve">    电费</t>
  </si>
  <si>
    <t>30207</t>
  </si>
  <si>
    <t xml:space="preserve">    邮电费</t>
  </si>
  <si>
    <t>30210</t>
  </si>
  <si>
    <t xml:space="preserve">    服务费</t>
  </si>
  <si>
    <t>30211</t>
  </si>
  <si>
    <t xml:space="preserve">    差旅费</t>
  </si>
  <si>
    <t>30213</t>
  </si>
  <si>
    <t xml:space="preserve">    维修（护）费</t>
  </si>
  <si>
    <t>30216</t>
  </si>
  <si>
    <t xml:space="preserve">    培训费</t>
  </si>
  <si>
    <t>30218</t>
  </si>
  <si>
    <t xml:space="preserve">    专用材料费</t>
  </si>
  <si>
    <t>30219</t>
  </si>
  <si>
    <t xml:space="preserve">    体检费</t>
  </si>
  <si>
    <t>30226</t>
  </si>
  <si>
    <t xml:space="preserve">    劳务费</t>
  </si>
  <si>
    <t>30227</t>
  </si>
  <si>
    <t xml:space="preserve">    委托业务费</t>
  </si>
  <si>
    <t xml:space="preserve">    工会经费</t>
  </si>
  <si>
    <t>30299</t>
  </si>
  <si>
    <t xml:space="preserve">    其他商品和服务支出</t>
  </si>
  <si>
    <t>303</t>
  </si>
  <si>
    <t>03、对个人和家庭的补助</t>
  </si>
  <si>
    <t>30301</t>
  </si>
  <si>
    <t xml:space="preserve">    离休费</t>
  </si>
  <si>
    <t>30302</t>
  </si>
  <si>
    <t xml:space="preserve">    退休费</t>
  </si>
  <si>
    <t>30305</t>
  </si>
  <si>
    <t xml:space="preserve">    生活补助</t>
  </si>
  <si>
    <t>30308</t>
  </si>
  <si>
    <t xml:space="preserve">    助学金</t>
  </si>
  <si>
    <t>30309</t>
  </si>
  <si>
    <t xml:space="preserve">    奖励金</t>
  </si>
  <si>
    <t>30399</t>
  </si>
  <si>
    <t xml:space="preserve">    其他对个人和家庭的补助支出</t>
  </si>
  <si>
    <t>309</t>
  </si>
  <si>
    <t>09、资本性支出（基本建设）</t>
  </si>
  <si>
    <t>30902</t>
  </si>
  <si>
    <t xml:space="preserve">    办公设备购置</t>
  </si>
  <si>
    <t>30903</t>
  </si>
  <si>
    <t xml:space="preserve">    专用设备购置</t>
  </si>
  <si>
    <t>30907</t>
  </si>
  <si>
    <t xml:space="preserve">    信息网络及软件购置更新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</si>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</sst>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/>
    <xf numFmtId="176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left" vertical="center"/>
    </xf>
    <xf numFmtId="9" fontId="5" fillId="0" borderId="6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/>
    <xf numFmtId="43" fontId="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</sheetData>
  <mergeCells count="1"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304</v>
      </c>
      <c r="Y1" s="17"/>
    </row>
    <row r="2" ht="19.5" customHeight="1" spans="1:25">
      <c r="A2" s="11" t="s">
        <v>305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272</v>
      </c>
      <c r="E4" s="12" t="s">
        <v>300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306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9" sqref="F9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307</v>
      </c>
      <c r="AI1" s="9"/>
    </row>
    <row r="2" ht="23.45" customHeight="1" spans="1:35">
      <c r="A2" s="3" t="s">
        <v>308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272</v>
      </c>
      <c r="E4" s="4" t="s">
        <v>300</v>
      </c>
      <c r="F4" s="4" t="s">
        <v>309</v>
      </c>
      <c r="G4" s="4" t="s">
        <v>310</v>
      </c>
      <c r="H4" s="4" t="s">
        <v>311</v>
      </c>
      <c r="I4" s="4" t="s">
        <v>312</v>
      </c>
      <c r="J4" s="4" t="s">
        <v>313</v>
      </c>
      <c r="K4" s="4" t="s">
        <v>314</v>
      </c>
      <c r="L4" s="4" t="s">
        <v>315</v>
      </c>
      <c r="M4" s="4"/>
      <c r="N4" s="4"/>
      <c r="O4" s="4"/>
      <c r="P4" s="4"/>
      <c r="Q4" s="4"/>
      <c r="R4" s="4"/>
      <c r="S4" s="4"/>
      <c r="T4" s="4"/>
      <c r="U4" s="4" t="s">
        <v>316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317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275</v>
      </c>
      <c r="N5" s="4"/>
      <c r="O5" s="4"/>
      <c r="P5" s="4" t="s">
        <v>276</v>
      </c>
      <c r="Q5" s="4" t="s">
        <v>277</v>
      </c>
      <c r="R5" s="4" t="s">
        <v>278</v>
      </c>
      <c r="S5" s="4" t="s">
        <v>279</v>
      </c>
      <c r="T5" s="4" t="s">
        <v>318</v>
      </c>
      <c r="U5" s="4" t="s">
        <v>9</v>
      </c>
      <c r="V5" s="4" t="s">
        <v>319</v>
      </c>
      <c r="W5" s="4"/>
      <c r="X5" s="4"/>
      <c r="Y5" s="4"/>
      <c r="Z5" s="4"/>
      <c r="AA5" s="4"/>
      <c r="AB5" s="4"/>
      <c r="AC5" s="4"/>
      <c r="AD5" s="4"/>
      <c r="AE5" s="4" t="s">
        <v>320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321</v>
      </c>
      <c r="O6" s="4" t="s">
        <v>282</v>
      </c>
      <c r="P6" s="4"/>
      <c r="Q6" s="4"/>
      <c r="R6" s="4"/>
      <c r="S6" s="4"/>
      <c r="T6" s="4"/>
      <c r="U6" s="4"/>
      <c r="V6" s="4" t="s">
        <v>66</v>
      </c>
      <c r="W6" s="4" t="s">
        <v>322</v>
      </c>
      <c r="X6" s="4"/>
      <c r="Y6" s="4"/>
      <c r="Z6" s="4"/>
      <c r="AA6" s="4" t="s">
        <v>323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324</v>
      </c>
      <c r="Y8" s="4" t="s">
        <v>325</v>
      </c>
      <c r="Z8" s="4" t="s">
        <v>326</v>
      </c>
      <c r="AA8" s="4" t="s">
        <v>66</v>
      </c>
      <c r="AB8" s="4" t="s">
        <v>324</v>
      </c>
      <c r="AC8" s="4" t="s">
        <v>325</v>
      </c>
      <c r="AD8" s="4" t="s">
        <v>326</v>
      </c>
      <c r="AE8" s="4" t="s">
        <v>66</v>
      </c>
      <c r="AF8" s="4" t="s">
        <v>324</v>
      </c>
      <c r="AG8" s="4" t="s">
        <v>325</v>
      </c>
      <c r="AH8" s="4" t="s">
        <v>326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5" workbookViewId="0">
      <selection activeCell="F35" sqref="F35"/>
    </sheetView>
  </sheetViews>
  <sheetFormatPr defaultColWidth="10" defaultRowHeight="13.5"/>
  <cols>
    <col min="1" max="1" width="28.3833333333333" style="1" customWidth="1"/>
    <col min="2" max="2" width="11.25" style="1" customWidth="1"/>
    <col min="3" max="3" width="41" style="1" customWidth="1"/>
    <col min="4" max="4" width="12.1333333333333" style="1" customWidth="1"/>
    <col min="5" max="5" width="15.5" style="1" customWidth="1"/>
    <col min="6" max="6" width="12.8833333333333" style="1" customWidth="1"/>
    <col min="7" max="7" width="14" style="1" customWidth="1"/>
    <col min="8" max="21" width="9.75" style="1" customWidth="1"/>
    <col min="22" max="16384" width="10" style="1"/>
  </cols>
  <sheetData>
    <row r="1" spans="1:20">
      <c r="A1" s="9"/>
      <c r="B1" s="2"/>
      <c r="C1" s="2"/>
      <c r="D1" s="2"/>
      <c r="E1" s="2"/>
      <c r="F1" s="2"/>
      <c r="G1" s="9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9.5" spans="1:20">
      <c r="A2" s="3" t="s">
        <v>2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7">
      <c r="A3" s="2"/>
      <c r="B3" s="2"/>
      <c r="C3" s="2"/>
      <c r="D3" s="2"/>
      <c r="E3" s="2"/>
      <c r="F3" s="2"/>
      <c r="G3" s="9" t="s">
        <v>3</v>
      </c>
    </row>
    <row r="4" spans="1:7">
      <c r="A4" s="46" t="s">
        <v>4</v>
      </c>
      <c r="B4" s="46"/>
      <c r="C4" s="46" t="s">
        <v>5</v>
      </c>
      <c r="D4" s="46"/>
      <c r="E4" s="46"/>
      <c r="F4" s="46"/>
      <c r="G4" s="46"/>
    </row>
    <row r="5" spans="1:7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>
      <c r="A6" s="7" t="s">
        <v>13</v>
      </c>
      <c r="B6" s="47">
        <v>5113.773047</v>
      </c>
      <c r="C6" s="7" t="s">
        <v>14</v>
      </c>
      <c r="D6" s="48">
        <f>SUM(E6:G6)</f>
        <v>0</v>
      </c>
      <c r="E6" s="48">
        <f t="shared" ref="E6:E9" si="0">SUM(F6:H6)</f>
        <v>0</v>
      </c>
      <c r="F6" s="48">
        <f t="shared" ref="F6:F9" si="1">SUM(G6:I6)</f>
        <v>0</v>
      </c>
      <c r="G6" s="48">
        <f t="shared" ref="G6:G33" si="2">SUM(H6:J6)</f>
        <v>0</v>
      </c>
    </row>
    <row r="7" spans="1:7">
      <c r="A7" s="7" t="s">
        <v>15</v>
      </c>
      <c r="B7" s="48">
        <v>0</v>
      </c>
      <c r="C7" s="7" t="s">
        <v>16</v>
      </c>
      <c r="D7" s="48">
        <f t="shared" ref="D7:D33" si="3">SUM(E7:G7)</f>
        <v>0</v>
      </c>
      <c r="E7" s="48">
        <f t="shared" si="0"/>
        <v>0</v>
      </c>
      <c r="F7" s="48">
        <f t="shared" si="1"/>
        <v>0</v>
      </c>
      <c r="G7" s="48">
        <f t="shared" si="2"/>
        <v>0</v>
      </c>
    </row>
    <row r="8" spans="1:7">
      <c r="A8" s="7" t="s">
        <v>17</v>
      </c>
      <c r="B8" s="48">
        <v>0</v>
      </c>
      <c r="C8" s="7" t="s">
        <v>18</v>
      </c>
      <c r="D8" s="48">
        <f t="shared" si="3"/>
        <v>0</v>
      </c>
      <c r="E8" s="48">
        <f t="shared" si="0"/>
        <v>0</v>
      </c>
      <c r="F8" s="48">
        <f t="shared" ref="F8:F33" si="4">SUM(G8:I8)</f>
        <v>0</v>
      </c>
      <c r="G8" s="48">
        <f t="shared" si="2"/>
        <v>0</v>
      </c>
    </row>
    <row r="9" spans="1:7">
      <c r="A9" s="7"/>
      <c r="B9" s="48"/>
      <c r="C9" s="7" t="s">
        <v>19</v>
      </c>
      <c r="D9" s="48">
        <f t="shared" si="3"/>
        <v>0</v>
      </c>
      <c r="E9" s="48">
        <f t="shared" si="0"/>
        <v>0</v>
      </c>
      <c r="F9" s="48">
        <f t="shared" si="4"/>
        <v>0</v>
      </c>
      <c r="G9" s="48">
        <f t="shared" si="2"/>
        <v>0</v>
      </c>
    </row>
    <row r="10" spans="1:7">
      <c r="A10" s="7"/>
      <c r="B10" s="48"/>
      <c r="C10" s="7" t="s">
        <v>20</v>
      </c>
      <c r="D10" s="47">
        <v>3577.862389</v>
      </c>
      <c r="E10" s="47">
        <v>3577.862389</v>
      </c>
      <c r="F10" s="48">
        <f t="shared" si="4"/>
        <v>0</v>
      </c>
      <c r="G10" s="48">
        <f t="shared" si="2"/>
        <v>0</v>
      </c>
    </row>
    <row r="11" spans="1:7">
      <c r="A11" s="7"/>
      <c r="B11" s="48"/>
      <c r="C11" s="7" t="s">
        <v>21</v>
      </c>
      <c r="D11" s="48">
        <f t="shared" si="3"/>
        <v>0</v>
      </c>
      <c r="E11" s="48">
        <f t="shared" ref="E11:E23" si="5">SUM(F11:H11)</f>
        <v>0</v>
      </c>
      <c r="F11" s="48">
        <f t="shared" si="4"/>
        <v>0</v>
      </c>
      <c r="G11" s="48">
        <f t="shared" si="2"/>
        <v>0</v>
      </c>
    </row>
    <row r="12" spans="1:7">
      <c r="A12" s="7"/>
      <c r="B12" s="48"/>
      <c r="C12" s="7" t="s">
        <v>22</v>
      </c>
      <c r="D12" s="48">
        <f t="shared" si="3"/>
        <v>0</v>
      </c>
      <c r="E12" s="48">
        <f t="shared" si="5"/>
        <v>0</v>
      </c>
      <c r="F12" s="48">
        <f t="shared" si="4"/>
        <v>0</v>
      </c>
      <c r="G12" s="48">
        <f t="shared" si="2"/>
        <v>0</v>
      </c>
    </row>
    <row r="13" spans="1:7">
      <c r="A13" s="7"/>
      <c r="B13" s="48"/>
      <c r="C13" s="7" t="s">
        <v>23</v>
      </c>
      <c r="D13" s="47">
        <v>864.885156</v>
      </c>
      <c r="E13" s="47">
        <v>864.885156</v>
      </c>
      <c r="F13" s="48">
        <f t="shared" si="4"/>
        <v>0</v>
      </c>
      <c r="G13" s="48">
        <f t="shared" si="2"/>
        <v>0</v>
      </c>
    </row>
    <row r="14" spans="1:7">
      <c r="A14" s="7"/>
      <c r="B14" s="48"/>
      <c r="C14" s="7" t="s">
        <v>24</v>
      </c>
      <c r="D14" s="47">
        <v>264.343374</v>
      </c>
      <c r="E14" s="47">
        <v>264.343374</v>
      </c>
      <c r="F14" s="48">
        <f t="shared" si="4"/>
        <v>0</v>
      </c>
      <c r="G14" s="48">
        <f t="shared" si="2"/>
        <v>0</v>
      </c>
    </row>
    <row r="15" spans="1:7">
      <c r="A15" s="7"/>
      <c r="B15" s="48"/>
      <c r="C15" s="7" t="s">
        <v>25</v>
      </c>
      <c r="D15" s="48">
        <f t="shared" si="3"/>
        <v>0</v>
      </c>
      <c r="E15" s="48">
        <f t="shared" si="5"/>
        <v>0</v>
      </c>
      <c r="F15" s="48">
        <f t="shared" si="4"/>
        <v>0</v>
      </c>
      <c r="G15" s="48">
        <f t="shared" si="2"/>
        <v>0</v>
      </c>
    </row>
    <row r="16" spans="1:7">
      <c r="A16" s="7"/>
      <c r="B16" s="48"/>
      <c r="C16" s="7" t="s">
        <v>26</v>
      </c>
      <c r="D16" s="48">
        <f t="shared" si="3"/>
        <v>0</v>
      </c>
      <c r="E16" s="48">
        <f t="shared" si="5"/>
        <v>0</v>
      </c>
      <c r="F16" s="48">
        <f t="shared" si="4"/>
        <v>0</v>
      </c>
      <c r="G16" s="48">
        <f t="shared" si="2"/>
        <v>0</v>
      </c>
    </row>
    <row r="17" spans="1:7">
      <c r="A17" s="7"/>
      <c r="B17" s="48"/>
      <c r="C17" s="7" t="s">
        <v>27</v>
      </c>
      <c r="D17" s="48">
        <f t="shared" si="3"/>
        <v>0</v>
      </c>
      <c r="E17" s="48">
        <f t="shared" si="5"/>
        <v>0</v>
      </c>
      <c r="F17" s="48">
        <f t="shared" si="4"/>
        <v>0</v>
      </c>
      <c r="G17" s="48">
        <f t="shared" si="2"/>
        <v>0</v>
      </c>
    </row>
    <row r="18" spans="1:7">
      <c r="A18" s="7"/>
      <c r="B18" s="48"/>
      <c r="C18" s="7" t="s">
        <v>28</v>
      </c>
      <c r="D18" s="48">
        <f t="shared" si="3"/>
        <v>0</v>
      </c>
      <c r="E18" s="48">
        <f t="shared" si="5"/>
        <v>0</v>
      </c>
      <c r="F18" s="48">
        <f t="shared" si="4"/>
        <v>0</v>
      </c>
      <c r="G18" s="48">
        <f t="shared" si="2"/>
        <v>0</v>
      </c>
    </row>
    <row r="19" spans="1:7">
      <c r="A19" s="7"/>
      <c r="B19" s="48"/>
      <c r="C19" s="7" t="s">
        <v>29</v>
      </c>
      <c r="D19" s="48">
        <f t="shared" si="3"/>
        <v>0</v>
      </c>
      <c r="E19" s="48">
        <f t="shared" si="5"/>
        <v>0</v>
      </c>
      <c r="F19" s="48">
        <f t="shared" si="4"/>
        <v>0</v>
      </c>
      <c r="G19" s="48">
        <f t="shared" si="2"/>
        <v>0</v>
      </c>
    </row>
    <row r="20" spans="1:7">
      <c r="A20" s="7"/>
      <c r="B20" s="48"/>
      <c r="C20" s="7" t="s">
        <v>30</v>
      </c>
      <c r="D20" s="48">
        <f t="shared" si="3"/>
        <v>0</v>
      </c>
      <c r="E20" s="48">
        <f t="shared" si="5"/>
        <v>0</v>
      </c>
      <c r="F20" s="48">
        <f t="shared" si="4"/>
        <v>0</v>
      </c>
      <c r="G20" s="48">
        <f t="shared" si="2"/>
        <v>0</v>
      </c>
    </row>
    <row r="21" spans="1:7">
      <c r="A21" s="7"/>
      <c r="B21" s="48"/>
      <c r="C21" s="7" t="s">
        <v>31</v>
      </c>
      <c r="D21" s="48">
        <f t="shared" si="3"/>
        <v>0</v>
      </c>
      <c r="E21" s="48">
        <f t="shared" si="5"/>
        <v>0</v>
      </c>
      <c r="F21" s="48">
        <f t="shared" si="4"/>
        <v>0</v>
      </c>
      <c r="G21" s="48">
        <f t="shared" si="2"/>
        <v>0</v>
      </c>
    </row>
    <row r="22" spans="1:7">
      <c r="A22" s="7"/>
      <c r="B22" s="48"/>
      <c r="C22" s="7" t="s">
        <v>32</v>
      </c>
      <c r="D22" s="48">
        <f t="shared" si="3"/>
        <v>0</v>
      </c>
      <c r="E22" s="48">
        <f t="shared" si="5"/>
        <v>0</v>
      </c>
      <c r="F22" s="48">
        <f t="shared" si="4"/>
        <v>0</v>
      </c>
      <c r="G22" s="48">
        <f t="shared" si="2"/>
        <v>0</v>
      </c>
    </row>
    <row r="23" spans="1:7">
      <c r="A23" s="7"/>
      <c r="B23" s="48"/>
      <c r="C23" s="7" t="s">
        <v>33</v>
      </c>
      <c r="D23" s="48">
        <f t="shared" si="3"/>
        <v>0</v>
      </c>
      <c r="E23" s="48">
        <f t="shared" si="5"/>
        <v>0</v>
      </c>
      <c r="F23" s="48">
        <f t="shared" si="4"/>
        <v>0</v>
      </c>
      <c r="G23" s="48">
        <f t="shared" si="2"/>
        <v>0</v>
      </c>
    </row>
    <row r="24" spans="1:7">
      <c r="A24" s="7"/>
      <c r="B24" s="48"/>
      <c r="C24" s="7" t="s">
        <v>34</v>
      </c>
      <c r="D24" s="47">
        <v>406.682128</v>
      </c>
      <c r="E24" s="47">
        <v>406.682128</v>
      </c>
      <c r="F24" s="48">
        <f t="shared" si="4"/>
        <v>0</v>
      </c>
      <c r="G24" s="48">
        <f t="shared" si="2"/>
        <v>0</v>
      </c>
    </row>
    <row r="25" spans="1:7">
      <c r="A25" s="7"/>
      <c r="B25" s="48"/>
      <c r="C25" s="7" t="s">
        <v>35</v>
      </c>
      <c r="D25" s="48">
        <f t="shared" si="3"/>
        <v>0</v>
      </c>
      <c r="E25" s="48">
        <f t="shared" ref="E25:E33" si="6">SUM(F25:H25)</f>
        <v>0</v>
      </c>
      <c r="F25" s="48">
        <f t="shared" si="4"/>
        <v>0</v>
      </c>
      <c r="G25" s="48">
        <f t="shared" si="2"/>
        <v>0</v>
      </c>
    </row>
    <row r="26" spans="1:7">
      <c r="A26" s="7"/>
      <c r="B26" s="48"/>
      <c r="C26" s="7" t="s">
        <v>36</v>
      </c>
      <c r="D26" s="48">
        <f t="shared" si="3"/>
        <v>0</v>
      </c>
      <c r="E26" s="48">
        <f t="shared" si="6"/>
        <v>0</v>
      </c>
      <c r="F26" s="48">
        <f t="shared" si="4"/>
        <v>0</v>
      </c>
      <c r="G26" s="48">
        <f t="shared" si="2"/>
        <v>0</v>
      </c>
    </row>
    <row r="27" spans="1:7">
      <c r="A27" s="7"/>
      <c r="B27" s="48"/>
      <c r="C27" s="7" t="s">
        <v>37</v>
      </c>
      <c r="D27" s="48">
        <f t="shared" si="3"/>
        <v>0</v>
      </c>
      <c r="E27" s="48">
        <f t="shared" si="6"/>
        <v>0</v>
      </c>
      <c r="F27" s="48">
        <f t="shared" si="4"/>
        <v>0</v>
      </c>
      <c r="G27" s="48">
        <f t="shared" si="2"/>
        <v>0</v>
      </c>
    </row>
    <row r="28" spans="1:7">
      <c r="A28" s="7"/>
      <c r="B28" s="48"/>
      <c r="C28" s="7" t="s">
        <v>38</v>
      </c>
      <c r="D28" s="48">
        <f t="shared" si="3"/>
        <v>0</v>
      </c>
      <c r="E28" s="48">
        <f t="shared" si="6"/>
        <v>0</v>
      </c>
      <c r="F28" s="48">
        <f t="shared" si="4"/>
        <v>0</v>
      </c>
      <c r="G28" s="48">
        <f t="shared" si="2"/>
        <v>0</v>
      </c>
    </row>
    <row r="29" spans="1:7">
      <c r="A29" s="7"/>
      <c r="B29" s="48"/>
      <c r="C29" s="7" t="s">
        <v>39</v>
      </c>
      <c r="D29" s="48">
        <f t="shared" si="3"/>
        <v>0</v>
      </c>
      <c r="E29" s="48">
        <f t="shared" si="6"/>
        <v>0</v>
      </c>
      <c r="F29" s="48">
        <f t="shared" si="4"/>
        <v>0</v>
      </c>
      <c r="G29" s="48">
        <f t="shared" si="2"/>
        <v>0</v>
      </c>
    </row>
    <row r="30" spans="1:7">
      <c r="A30" s="7"/>
      <c r="B30" s="48"/>
      <c r="C30" s="7" t="s">
        <v>40</v>
      </c>
      <c r="D30" s="48">
        <f t="shared" si="3"/>
        <v>0</v>
      </c>
      <c r="E30" s="48">
        <f t="shared" si="6"/>
        <v>0</v>
      </c>
      <c r="F30" s="48">
        <f t="shared" si="4"/>
        <v>0</v>
      </c>
      <c r="G30" s="48">
        <f t="shared" si="2"/>
        <v>0</v>
      </c>
    </row>
    <row r="31" spans="1:7">
      <c r="A31" s="7"/>
      <c r="B31" s="48"/>
      <c r="C31" s="7" t="s">
        <v>41</v>
      </c>
      <c r="D31" s="48">
        <f t="shared" si="3"/>
        <v>0</v>
      </c>
      <c r="E31" s="48">
        <f t="shared" si="6"/>
        <v>0</v>
      </c>
      <c r="F31" s="48">
        <f t="shared" si="4"/>
        <v>0</v>
      </c>
      <c r="G31" s="48">
        <f t="shared" si="2"/>
        <v>0</v>
      </c>
    </row>
    <row r="32" spans="1:7">
      <c r="A32" s="7"/>
      <c r="B32" s="48"/>
      <c r="C32" s="7" t="s">
        <v>42</v>
      </c>
      <c r="D32" s="48">
        <f t="shared" si="3"/>
        <v>0</v>
      </c>
      <c r="E32" s="48">
        <f t="shared" si="6"/>
        <v>0</v>
      </c>
      <c r="F32" s="48">
        <f t="shared" si="4"/>
        <v>0</v>
      </c>
      <c r="G32" s="48">
        <f t="shared" si="2"/>
        <v>0</v>
      </c>
    </row>
    <row r="33" spans="1:7">
      <c r="A33" s="7"/>
      <c r="B33" s="48"/>
      <c r="C33" s="7" t="s">
        <v>43</v>
      </c>
      <c r="D33" s="48">
        <f t="shared" si="3"/>
        <v>0</v>
      </c>
      <c r="E33" s="48">
        <f t="shared" si="6"/>
        <v>0</v>
      </c>
      <c r="F33" s="48">
        <f t="shared" si="4"/>
        <v>0</v>
      </c>
      <c r="G33" s="48">
        <f t="shared" si="2"/>
        <v>0</v>
      </c>
    </row>
    <row r="34" spans="1:7">
      <c r="A34" s="46" t="s">
        <v>44</v>
      </c>
      <c r="B34" s="48">
        <f>SUM(B6:B33)</f>
        <v>5113.773047</v>
      </c>
      <c r="C34" s="46" t="s">
        <v>45</v>
      </c>
      <c r="D34" s="48">
        <f>SUM(D6:D33)</f>
        <v>5113.773047</v>
      </c>
      <c r="E34" s="48">
        <f>SUM(E6:E33)</f>
        <v>5113.773047</v>
      </c>
      <c r="F34" s="48">
        <f>SUM(F6:F33)</f>
        <v>0</v>
      </c>
      <c r="G34" s="48">
        <f>SUM(G6:G33)</f>
        <v>0</v>
      </c>
    </row>
    <row r="35" spans="1:7">
      <c r="A35" s="7" t="s">
        <v>46</v>
      </c>
      <c r="B35" s="48">
        <f>SUM(B36:B38)</f>
        <v>0</v>
      </c>
      <c r="C35" s="7" t="s">
        <v>47</v>
      </c>
      <c r="D35" s="48">
        <v>0</v>
      </c>
      <c r="E35" s="48">
        <v>0</v>
      </c>
      <c r="F35" s="48"/>
      <c r="G35" s="48"/>
    </row>
    <row r="36" spans="1:7">
      <c r="A36" s="7" t="s">
        <v>48</v>
      </c>
      <c r="B36" s="48">
        <v>0</v>
      </c>
      <c r="C36" s="7"/>
      <c r="D36" s="48"/>
      <c r="E36" s="48"/>
      <c r="F36" s="48"/>
      <c r="G36" s="48"/>
    </row>
    <row r="37" spans="1:7">
      <c r="A37" s="7" t="s">
        <v>49</v>
      </c>
      <c r="B37" s="48">
        <v>0</v>
      </c>
      <c r="C37" s="7"/>
      <c r="D37" s="48"/>
      <c r="E37" s="48"/>
      <c r="F37" s="48"/>
      <c r="G37" s="48"/>
    </row>
    <row r="38" spans="1:7">
      <c r="A38" s="7" t="s">
        <v>50</v>
      </c>
      <c r="B38" s="48">
        <v>0</v>
      </c>
      <c r="C38" s="7"/>
      <c r="D38" s="48"/>
      <c r="E38" s="48"/>
      <c r="F38" s="48"/>
      <c r="G38" s="48"/>
    </row>
    <row r="39" spans="1:7">
      <c r="A39" s="46" t="s">
        <v>51</v>
      </c>
      <c r="B39" s="48">
        <f>B34+B35</f>
        <v>5113.773047</v>
      </c>
      <c r="C39" s="46" t="s">
        <v>52</v>
      </c>
      <c r="D39" s="48">
        <f>D34+D35</f>
        <v>5113.773047</v>
      </c>
      <c r="E39" s="48">
        <f>E34+E35</f>
        <v>5113.773047</v>
      </c>
      <c r="F39" s="48">
        <f>F34+F35</f>
        <v>0</v>
      </c>
      <c r="G39" s="4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workbookViewId="0">
      <selection activeCell="F9" sqref="F9"/>
    </sheetView>
  </sheetViews>
  <sheetFormatPr defaultColWidth="10" defaultRowHeight="13.5"/>
  <cols>
    <col min="1" max="1" width="3.5" style="1" customWidth="1"/>
    <col min="2" max="3" width="3.13333333333333" style="1" customWidth="1"/>
    <col min="4" max="4" width="8" style="1" customWidth="1"/>
    <col min="5" max="5" width="22.1333333333333" style="1" customWidth="1"/>
    <col min="6" max="6" width="7.5" style="1" customWidth="1"/>
    <col min="7" max="7" width="7.63333333333333" style="1" customWidth="1"/>
    <col min="8" max="8" width="7.75" style="1" customWidth="1"/>
    <col min="9" max="9" width="8.225" style="1" customWidth="1"/>
    <col min="10" max="10" width="7" style="1" customWidth="1"/>
    <col min="11" max="11" width="5.10833333333333" style="1" customWidth="1"/>
    <col min="12" max="12" width="7.75" style="1" customWidth="1"/>
    <col min="13" max="13" width="8.33333333333333" style="1" customWidth="1"/>
    <col min="14" max="14" width="7.75" style="1" customWidth="1"/>
    <col min="15" max="15" width="5" style="1" customWidth="1"/>
    <col min="16" max="17" width="4.63333333333333" style="1" customWidth="1"/>
    <col min="18" max="18" width="5.38333333333333" style="1" customWidth="1"/>
    <col min="19" max="19" width="4.63333333333333" style="1" customWidth="1"/>
    <col min="20" max="20" width="4.13333333333333" style="1" customWidth="1"/>
    <col min="21" max="22" width="4.38333333333333" style="1" customWidth="1"/>
    <col min="23" max="25" width="4.33333333333333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54</v>
      </c>
      <c r="Y1" s="9"/>
    </row>
    <row r="2" ht="19.5" customHeight="1" spans="1:2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" t="s">
        <v>3</v>
      </c>
      <c r="X3" s="19"/>
      <c r="Y3" s="19"/>
    </row>
    <row r="4" ht="2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70.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36"/>
      <c r="B7" s="37"/>
      <c r="C7" s="38"/>
      <c r="D7" s="39"/>
      <c r="E7" s="39" t="s">
        <v>9</v>
      </c>
      <c r="F7" s="34">
        <f>G7+L7</f>
        <v>5113.772167</v>
      </c>
      <c r="G7" s="34">
        <v>4841.782167</v>
      </c>
      <c r="H7" s="34">
        <v>4506.4</v>
      </c>
      <c r="I7" s="34">
        <v>272.88</v>
      </c>
      <c r="J7" s="34">
        <v>62.5</v>
      </c>
      <c r="K7" s="34">
        <v>0</v>
      </c>
      <c r="L7" s="34">
        <v>271.99</v>
      </c>
      <c r="M7" s="34">
        <v>254.24</v>
      </c>
      <c r="N7" s="34">
        <v>17.75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</row>
    <row r="8" s="1" customFormat="1" ht="14.25" customHeight="1" spans="1:25">
      <c r="A8" s="40"/>
      <c r="B8" s="41"/>
      <c r="C8" s="42"/>
      <c r="D8" s="43" t="s">
        <v>80</v>
      </c>
      <c r="E8" s="44" t="s">
        <v>81</v>
      </c>
      <c r="F8" s="34">
        <f t="shared" ref="F8:F14" si="0">G8+L8</f>
        <v>5113.77</v>
      </c>
      <c r="G8" s="34">
        <f>H8+I8+J8+K8</f>
        <v>4841.78</v>
      </c>
      <c r="H8" s="34">
        <v>4506.4</v>
      </c>
      <c r="I8" s="34">
        <v>272.88</v>
      </c>
      <c r="J8" s="34">
        <v>62.5</v>
      </c>
      <c r="K8" s="45">
        <v>0</v>
      </c>
      <c r="L8" s="34">
        <f>M8+N8+O8+P8+Q8+R8+S8+T8+U8+V8</f>
        <v>271.99</v>
      </c>
      <c r="M8" s="34">
        <v>254.24</v>
      </c>
      <c r="N8" s="34">
        <v>17.75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f t="shared" ref="W8:W14" si="1">X8+Y8</f>
        <v>0</v>
      </c>
      <c r="X8" s="8">
        <v>0</v>
      </c>
      <c r="Y8" s="8">
        <v>0</v>
      </c>
    </row>
    <row r="9" ht="14.25" customHeight="1" spans="1:25">
      <c r="A9" s="5" t="s">
        <v>82</v>
      </c>
      <c r="B9" s="5" t="s">
        <v>83</v>
      </c>
      <c r="C9" s="5" t="s">
        <v>84</v>
      </c>
      <c r="D9" s="5" t="s">
        <v>85</v>
      </c>
      <c r="E9" s="5" t="s">
        <v>86</v>
      </c>
      <c r="F9" s="34">
        <f t="shared" si="0"/>
        <v>3577.86</v>
      </c>
      <c r="G9" s="34">
        <f t="shared" ref="G9:G14" si="2">H9+I9+J9+K9</f>
        <v>3305.87</v>
      </c>
      <c r="H9" s="34">
        <v>3022.01</v>
      </c>
      <c r="I9" s="34">
        <v>272.88</v>
      </c>
      <c r="J9" s="34">
        <v>10.98</v>
      </c>
      <c r="K9" s="8">
        <v>0</v>
      </c>
      <c r="L9" s="34">
        <f t="shared" ref="L9:L14" si="3">M9+N9+O9+P9+Q9+R9+S9+T9+U9+V9</f>
        <v>271.99</v>
      </c>
      <c r="M9" s="34">
        <v>254.24</v>
      </c>
      <c r="N9" s="34">
        <v>17.75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f t="shared" si="1"/>
        <v>0</v>
      </c>
      <c r="X9" s="8">
        <v>0</v>
      </c>
      <c r="Y9" s="8">
        <v>0</v>
      </c>
    </row>
    <row r="10" ht="14.25" customHeight="1" spans="1:25">
      <c r="A10" s="7" t="s">
        <v>87</v>
      </c>
      <c r="B10" s="7" t="s">
        <v>88</v>
      </c>
      <c r="C10" s="7" t="s">
        <v>83</v>
      </c>
      <c r="D10" s="7" t="s">
        <v>85</v>
      </c>
      <c r="E10" s="7" t="s">
        <v>89</v>
      </c>
      <c r="F10" s="34">
        <f t="shared" si="0"/>
        <v>51.52</v>
      </c>
      <c r="G10" s="34">
        <f t="shared" si="2"/>
        <v>51.52</v>
      </c>
      <c r="H10" s="34">
        <v>0</v>
      </c>
      <c r="I10" s="34">
        <v>0</v>
      </c>
      <c r="J10" s="34">
        <v>51.52</v>
      </c>
      <c r="K10" s="8">
        <v>0</v>
      </c>
      <c r="L10" s="34">
        <f t="shared" si="3"/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f t="shared" si="1"/>
        <v>0</v>
      </c>
      <c r="X10" s="8">
        <v>0</v>
      </c>
      <c r="Y10" s="8">
        <v>0</v>
      </c>
    </row>
    <row r="11" ht="30" customHeight="1" spans="1:25">
      <c r="A11" s="7" t="s">
        <v>87</v>
      </c>
      <c r="B11" s="7" t="s">
        <v>88</v>
      </c>
      <c r="C11" s="7" t="s">
        <v>88</v>
      </c>
      <c r="D11" s="7" t="s">
        <v>85</v>
      </c>
      <c r="E11" s="7" t="s">
        <v>90</v>
      </c>
      <c r="F11" s="34">
        <f t="shared" si="0"/>
        <v>542.24</v>
      </c>
      <c r="G11" s="34">
        <f t="shared" si="2"/>
        <v>542.24</v>
      </c>
      <c r="H11" s="34">
        <v>542.24</v>
      </c>
      <c r="I11" s="34">
        <v>0</v>
      </c>
      <c r="J11" s="34">
        <v>0</v>
      </c>
      <c r="K11" s="8">
        <v>0</v>
      </c>
      <c r="L11" s="34">
        <f t="shared" si="3"/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f t="shared" si="1"/>
        <v>0</v>
      </c>
      <c r="X11" s="8">
        <v>0</v>
      </c>
      <c r="Y11" s="8">
        <v>0</v>
      </c>
    </row>
    <row r="12" ht="30" customHeight="1" spans="1:25">
      <c r="A12" s="7" t="s">
        <v>87</v>
      </c>
      <c r="B12" s="7" t="s">
        <v>88</v>
      </c>
      <c r="C12" s="7" t="s">
        <v>91</v>
      </c>
      <c r="D12" s="7" t="s">
        <v>85</v>
      </c>
      <c r="E12" s="7" t="s">
        <v>92</v>
      </c>
      <c r="F12" s="34">
        <f t="shared" si="0"/>
        <v>271.12</v>
      </c>
      <c r="G12" s="34">
        <f t="shared" si="2"/>
        <v>271.12</v>
      </c>
      <c r="H12" s="34">
        <v>271.12</v>
      </c>
      <c r="I12" s="34">
        <v>0</v>
      </c>
      <c r="J12" s="34">
        <v>0</v>
      </c>
      <c r="K12" s="8">
        <v>0</v>
      </c>
      <c r="L12" s="34">
        <f t="shared" si="3"/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f t="shared" si="1"/>
        <v>0</v>
      </c>
      <c r="X12" s="8">
        <v>0</v>
      </c>
      <c r="Y12" s="8">
        <v>0</v>
      </c>
    </row>
    <row r="13" ht="14.25" customHeight="1" spans="1:25">
      <c r="A13" s="7" t="s">
        <v>93</v>
      </c>
      <c r="B13" s="7" t="s">
        <v>94</v>
      </c>
      <c r="C13" s="7" t="s">
        <v>83</v>
      </c>
      <c r="D13" s="7" t="s">
        <v>85</v>
      </c>
      <c r="E13" s="7" t="s">
        <v>95</v>
      </c>
      <c r="F13" s="34">
        <f t="shared" si="0"/>
        <v>264.34</v>
      </c>
      <c r="G13" s="34">
        <f t="shared" si="2"/>
        <v>264.34</v>
      </c>
      <c r="H13" s="34">
        <v>264.34</v>
      </c>
      <c r="I13" s="34">
        <v>0</v>
      </c>
      <c r="J13" s="34">
        <v>0</v>
      </c>
      <c r="K13" s="8">
        <v>0</v>
      </c>
      <c r="L13" s="34">
        <f t="shared" si="3"/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f t="shared" si="1"/>
        <v>0</v>
      </c>
      <c r="X13" s="8">
        <v>0</v>
      </c>
      <c r="Y13" s="8">
        <v>0</v>
      </c>
    </row>
    <row r="14" ht="14.25" customHeight="1" spans="1:25">
      <c r="A14" s="7" t="s">
        <v>96</v>
      </c>
      <c r="B14" s="7" t="s">
        <v>83</v>
      </c>
      <c r="C14" s="7" t="s">
        <v>97</v>
      </c>
      <c r="D14" s="7" t="s">
        <v>85</v>
      </c>
      <c r="E14" s="7" t="s">
        <v>98</v>
      </c>
      <c r="F14" s="34">
        <f t="shared" si="0"/>
        <v>406.68</v>
      </c>
      <c r="G14" s="34">
        <f t="shared" si="2"/>
        <v>406.68</v>
      </c>
      <c r="H14" s="34">
        <v>406.68</v>
      </c>
      <c r="I14" s="34">
        <v>0</v>
      </c>
      <c r="J14" s="34">
        <v>0</v>
      </c>
      <c r="K14" s="8">
        <v>0</v>
      </c>
      <c r="L14" s="34">
        <f t="shared" si="3"/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f t="shared" si="1"/>
        <v>0</v>
      </c>
      <c r="X14" s="8">
        <v>0</v>
      </c>
      <c r="Y14" s="8">
        <v>0</v>
      </c>
    </row>
    <row r="15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22.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I47"/>
  <sheetViews>
    <sheetView tabSelected="1" workbookViewId="0">
      <pane ySplit="7" topLeftCell="A8" activePane="bottomLeft" state="frozen"/>
      <selection/>
      <selection pane="bottomLeft" activeCell="F6" sqref="$A5:$XFD6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>
        <f>C9</f>
        <v>4841.782167</v>
      </c>
      <c r="D8" s="8">
        <f>D9</f>
        <v>4568.898312</v>
      </c>
      <c r="E8" s="8">
        <f>E9</f>
        <v>272.883855</v>
      </c>
    </row>
    <row r="9" ht="14.25" customHeight="1" spans="1:5">
      <c r="A9" s="4"/>
      <c r="B9" s="4" t="s">
        <v>105</v>
      </c>
      <c r="C9" s="33">
        <f>C10+C21+C36+C43</f>
        <v>4841.782167</v>
      </c>
      <c r="D9" s="33">
        <f>D10+D21+D36+D43</f>
        <v>4568.898312</v>
      </c>
      <c r="E9" s="33">
        <f>E10+E21+E36+E43</f>
        <v>272.883855</v>
      </c>
    </row>
    <row r="10" ht="14.25" customHeight="1" spans="1:5">
      <c r="A10" s="5" t="s">
        <v>106</v>
      </c>
      <c r="B10" s="5" t="s">
        <v>107</v>
      </c>
      <c r="C10" s="33">
        <f>C11+C12+C13+C14+C15+C16+C17+C18+C19+C20</f>
        <v>4506.399412</v>
      </c>
      <c r="D10" s="33">
        <f>D11+D12+D13+D14+D15+D16+D17+D18+D19+D20</f>
        <v>4506.399412</v>
      </c>
      <c r="E10" s="33">
        <f>E11+E12+E13+E14+E15+E16+E17+E18+E19+E20</f>
        <v>0</v>
      </c>
    </row>
    <row r="11" ht="14.25" customHeight="1" spans="1:5">
      <c r="A11" s="5" t="s">
        <v>108</v>
      </c>
      <c r="B11" s="5" t="s">
        <v>109</v>
      </c>
      <c r="C11" s="34">
        <v>1239.8844</v>
      </c>
      <c r="D11" s="34">
        <v>1239.8844</v>
      </c>
      <c r="E11" s="33">
        <v>0</v>
      </c>
    </row>
    <row r="12" ht="14.25" customHeight="1" spans="1:5">
      <c r="A12" s="5" t="s">
        <v>110</v>
      </c>
      <c r="B12" s="5" t="s">
        <v>111</v>
      </c>
      <c r="C12" s="33">
        <v>432.9084</v>
      </c>
      <c r="D12" s="33">
        <v>432.9084</v>
      </c>
      <c r="E12" s="33">
        <v>0</v>
      </c>
    </row>
    <row r="13" ht="14.25" hidden="1" customHeight="1" spans="1:5">
      <c r="A13" s="5" t="s">
        <v>112</v>
      </c>
      <c r="B13" s="5" t="s">
        <v>113</v>
      </c>
      <c r="C13" s="33">
        <v>0</v>
      </c>
      <c r="D13" s="33">
        <v>0</v>
      </c>
      <c r="E13" s="33">
        <v>0</v>
      </c>
    </row>
    <row r="14" ht="14.25" customHeight="1" spans="1:5">
      <c r="A14" s="5" t="s">
        <v>114</v>
      </c>
      <c r="B14" s="5" t="s">
        <v>115</v>
      </c>
      <c r="C14" s="33">
        <v>848.562</v>
      </c>
      <c r="D14" s="33">
        <v>848.562</v>
      </c>
      <c r="E14" s="33">
        <v>0</v>
      </c>
    </row>
    <row r="15" ht="14.25" customHeight="1" spans="1:5">
      <c r="A15" s="5" t="s">
        <v>116</v>
      </c>
      <c r="B15" s="5" t="s">
        <v>117</v>
      </c>
      <c r="C15" s="34">
        <v>542.242836</v>
      </c>
      <c r="D15" s="34">
        <v>542.242836</v>
      </c>
      <c r="E15" s="33">
        <v>0</v>
      </c>
    </row>
    <row r="16" ht="14" customHeight="1" spans="1:5">
      <c r="A16" s="5" t="s">
        <v>118</v>
      </c>
      <c r="B16" s="5" t="s">
        <v>119</v>
      </c>
      <c r="C16" s="34">
        <v>271.12142</v>
      </c>
      <c r="D16" s="34">
        <v>271.12142</v>
      </c>
      <c r="E16" s="33">
        <v>0</v>
      </c>
    </row>
    <row r="17" ht="14.25" customHeight="1" spans="1:5">
      <c r="A17" s="5" t="s">
        <v>120</v>
      </c>
      <c r="B17" s="5" t="s">
        <v>121</v>
      </c>
      <c r="C17" s="34">
        <v>264.343374</v>
      </c>
      <c r="D17" s="34">
        <v>264.343374</v>
      </c>
      <c r="E17" s="33">
        <v>0</v>
      </c>
    </row>
    <row r="18" ht="14.25" customHeight="1" spans="1:5">
      <c r="A18" s="5" t="s">
        <v>122</v>
      </c>
      <c r="B18" s="5" t="s">
        <v>123</v>
      </c>
      <c r="C18" s="35">
        <v>26.315254</v>
      </c>
      <c r="D18" s="35">
        <v>26.315254</v>
      </c>
      <c r="E18" s="33">
        <v>0</v>
      </c>
    </row>
    <row r="19" ht="14.25" customHeight="1" spans="1:5">
      <c r="A19" s="5" t="s">
        <v>124</v>
      </c>
      <c r="B19" s="5" t="s">
        <v>98</v>
      </c>
      <c r="C19" s="33">
        <v>406.682128</v>
      </c>
      <c r="D19" s="33">
        <v>406.682128</v>
      </c>
      <c r="E19" s="33">
        <v>0</v>
      </c>
    </row>
    <row r="20" ht="14.25" customHeight="1" spans="1:5">
      <c r="A20" s="5" t="s">
        <v>125</v>
      </c>
      <c r="B20" s="5" t="s">
        <v>126</v>
      </c>
      <c r="C20" s="33">
        <v>474.3396</v>
      </c>
      <c r="D20" s="33">
        <v>474.3396</v>
      </c>
      <c r="E20" s="33">
        <v>0</v>
      </c>
    </row>
    <row r="21" ht="14.25" customHeight="1" spans="1:5">
      <c r="A21" s="5" t="s">
        <v>127</v>
      </c>
      <c r="B21" s="5" t="s">
        <v>128</v>
      </c>
      <c r="C21" s="33">
        <f>C22+C23+C24+C25+C26+C27+C28+C29+C30+C31+C32+C33+C34+C35</f>
        <v>272.883855</v>
      </c>
      <c r="D21" s="33">
        <f>D22+D23+D24+D25+D26+D27+D28+D29+D30+D31+D32+D33+D34+D35</f>
        <v>0</v>
      </c>
      <c r="E21" s="33">
        <f>E22+E23+E24+E25+E26+E27+E28+E29+E30+E31+E32+E33+E34+E35</f>
        <v>272.883855</v>
      </c>
    </row>
    <row r="22" ht="14.25" customHeight="1" spans="1:5">
      <c r="A22" s="5" t="s">
        <v>129</v>
      </c>
      <c r="B22" s="5" t="s">
        <v>130</v>
      </c>
      <c r="C22" s="33">
        <v>61.1035</v>
      </c>
      <c r="D22" s="33">
        <v>0</v>
      </c>
      <c r="E22" s="33">
        <v>61.1035</v>
      </c>
    </row>
    <row r="23" ht="14.25" hidden="1" customHeight="1" spans="1:5">
      <c r="A23" s="5" t="s">
        <v>131</v>
      </c>
      <c r="B23" s="5" t="s">
        <v>132</v>
      </c>
      <c r="C23" s="33">
        <v>0</v>
      </c>
      <c r="D23" s="33">
        <v>0</v>
      </c>
      <c r="E23" s="33">
        <v>0</v>
      </c>
    </row>
    <row r="24" ht="14.25" hidden="1" customHeight="1" spans="1:5">
      <c r="A24" s="5" t="s">
        <v>133</v>
      </c>
      <c r="B24" s="5" t="s">
        <v>134</v>
      </c>
      <c r="C24" s="33">
        <v>0</v>
      </c>
      <c r="D24" s="33">
        <v>0</v>
      </c>
      <c r="E24" s="33">
        <v>0</v>
      </c>
    </row>
    <row r="25" ht="14.25" hidden="1" customHeight="1" spans="1:5">
      <c r="A25" s="5" t="s">
        <v>135</v>
      </c>
      <c r="B25" s="5" t="s">
        <v>136</v>
      </c>
      <c r="C25" s="33">
        <v>0</v>
      </c>
      <c r="D25" s="33">
        <v>0</v>
      </c>
      <c r="E25" s="33">
        <v>0</v>
      </c>
    </row>
    <row r="26" ht="14.25" hidden="1" customHeight="1" spans="1:5">
      <c r="A26" s="5" t="s">
        <v>137</v>
      </c>
      <c r="B26" s="5" t="s">
        <v>138</v>
      </c>
      <c r="C26" s="33">
        <v>0</v>
      </c>
      <c r="D26" s="33">
        <v>0</v>
      </c>
      <c r="E26" s="33">
        <v>0</v>
      </c>
    </row>
    <row r="27" ht="14.25" hidden="1" customHeight="1" spans="1:5">
      <c r="A27" s="5" t="s">
        <v>139</v>
      </c>
      <c r="B27" s="5" t="s">
        <v>140</v>
      </c>
      <c r="C27" s="33">
        <v>0</v>
      </c>
      <c r="D27" s="33">
        <v>0</v>
      </c>
      <c r="E27" s="33">
        <v>0</v>
      </c>
    </row>
    <row r="28" ht="14.25" hidden="1" customHeight="1" spans="1:5">
      <c r="A28" s="5" t="s">
        <v>141</v>
      </c>
      <c r="B28" s="5" t="s">
        <v>142</v>
      </c>
      <c r="C28" s="33">
        <v>0</v>
      </c>
      <c r="D28" s="33">
        <v>0</v>
      </c>
      <c r="E28" s="33">
        <v>0</v>
      </c>
    </row>
    <row r="29" ht="14.25" hidden="1" customHeight="1" spans="1:5">
      <c r="A29" s="5" t="s">
        <v>143</v>
      </c>
      <c r="B29" s="5" t="s">
        <v>144</v>
      </c>
      <c r="C29" s="33">
        <v>0</v>
      </c>
      <c r="D29" s="33">
        <v>0</v>
      </c>
      <c r="E29" s="33">
        <v>0</v>
      </c>
    </row>
    <row r="30" ht="14.25" hidden="1" customHeight="1" spans="1:5">
      <c r="A30" s="5" t="s">
        <v>145</v>
      </c>
      <c r="B30" s="5" t="s">
        <v>146</v>
      </c>
      <c r="C30" s="33">
        <v>0</v>
      </c>
      <c r="D30" s="33">
        <v>0</v>
      </c>
      <c r="E30" s="33">
        <v>0</v>
      </c>
    </row>
    <row r="31" ht="14.25" hidden="1" customHeight="1" spans="1:5">
      <c r="A31" s="5" t="s">
        <v>147</v>
      </c>
      <c r="B31" s="5" t="s">
        <v>148</v>
      </c>
      <c r="C31" s="33">
        <v>0</v>
      </c>
      <c r="D31" s="33">
        <v>0</v>
      </c>
      <c r="E31" s="33">
        <v>0</v>
      </c>
    </row>
    <row r="32" ht="14.25" hidden="1" customHeight="1" spans="1:5">
      <c r="A32" s="5" t="s">
        <v>149</v>
      </c>
      <c r="B32" s="5" t="s">
        <v>150</v>
      </c>
      <c r="C32" s="33">
        <v>0</v>
      </c>
      <c r="D32" s="33">
        <v>0</v>
      </c>
      <c r="E32" s="33">
        <v>0</v>
      </c>
    </row>
    <row r="33" ht="14.25" hidden="1" customHeight="1" spans="1:5">
      <c r="A33" s="5" t="s">
        <v>151</v>
      </c>
      <c r="B33" s="5" t="s">
        <v>152</v>
      </c>
      <c r="C33" s="33">
        <v>0</v>
      </c>
      <c r="D33" s="33">
        <v>0</v>
      </c>
      <c r="E33" s="33">
        <v>0</v>
      </c>
    </row>
    <row r="34" ht="14.25" customHeight="1" spans="1:5">
      <c r="A34" s="5">
        <v>30228</v>
      </c>
      <c r="B34" s="5" t="s">
        <v>153</v>
      </c>
      <c r="C34" s="33">
        <v>67.780355</v>
      </c>
      <c r="D34" s="33">
        <v>0</v>
      </c>
      <c r="E34" s="33">
        <v>67.780355</v>
      </c>
    </row>
    <row r="35" ht="14.25" customHeight="1" spans="1:5">
      <c r="A35" s="5" t="s">
        <v>154</v>
      </c>
      <c r="B35" s="5" t="s">
        <v>155</v>
      </c>
      <c r="C35" s="33">
        <v>144</v>
      </c>
      <c r="D35" s="33">
        <v>0</v>
      </c>
      <c r="E35" s="33">
        <v>144</v>
      </c>
    </row>
    <row r="36" ht="14.25" customHeight="1" spans="1:5">
      <c r="A36" s="5" t="s">
        <v>156</v>
      </c>
      <c r="B36" s="5" t="s">
        <v>157</v>
      </c>
      <c r="C36" s="33">
        <f>C37+C38+C39+C40+C41+C42</f>
        <v>62.4989</v>
      </c>
      <c r="D36" s="33">
        <f>D37+D38+D39+D40+D41+D42</f>
        <v>62.4989</v>
      </c>
      <c r="E36" s="33">
        <v>0</v>
      </c>
    </row>
    <row r="37" ht="14.25" customHeight="1" spans="1:5">
      <c r="A37" s="5" t="s">
        <v>158</v>
      </c>
      <c r="B37" s="5" t="s">
        <v>159</v>
      </c>
      <c r="C37" s="33">
        <v>11.4848</v>
      </c>
      <c r="D37" s="33">
        <v>11.4848</v>
      </c>
      <c r="E37" s="33">
        <v>0</v>
      </c>
    </row>
    <row r="38" ht="14.25" customHeight="1" spans="1:5">
      <c r="A38" s="5" t="s">
        <v>160</v>
      </c>
      <c r="B38" s="5" t="s">
        <v>161</v>
      </c>
      <c r="C38" s="33">
        <v>29.5561</v>
      </c>
      <c r="D38" s="33">
        <v>29.5561</v>
      </c>
      <c r="E38" s="33">
        <v>0</v>
      </c>
    </row>
    <row r="39" ht="14.25" customHeight="1" spans="1:5">
      <c r="A39" s="5" t="s">
        <v>162</v>
      </c>
      <c r="B39" s="5" t="s">
        <v>163</v>
      </c>
      <c r="C39" s="33">
        <v>4.896</v>
      </c>
      <c r="D39" s="33">
        <v>4.896</v>
      </c>
      <c r="E39" s="33">
        <v>0</v>
      </c>
    </row>
    <row r="40" ht="14.25" customHeight="1" spans="1:5">
      <c r="A40" s="5" t="s">
        <v>164</v>
      </c>
      <c r="B40" s="5" t="s">
        <v>165</v>
      </c>
      <c r="C40" s="33">
        <v>4.714</v>
      </c>
      <c r="D40" s="33">
        <v>4.714</v>
      </c>
      <c r="E40" s="33">
        <v>0</v>
      </c>
    </row>
    <row r="41" ht="14.25" hidden="1" customHeight="1" spans="1:5">
      <c r="A41" s="5" t="s">
        <v>166</v>
      </c>
      <c r="B41" s="5" t="s">
        <v>167</v>
      </c>
      <c r="C41" s="33">
        <v>0</v>
      </c>
      <c r="D41" s="33">
        <v>0</v>
      </c>
      <c r="E41" s="33">
        <v>0</v>
      </c>
    </row>
    <row r="42" ht="14.25" customHeight="1" spans="1:5">
      <c r="A42" s="5" t="s">
        <v>168</v>
      </c>
      <c r="B42" s="5" t="s">
        <v>169</v>
      </c>
      <c r="C42" s="34">
        <v>11.848</v>
      </c>
      <c r="D42" s="34">
        <v>11.848</v>
      </c>
      <c r="E42" s="34">
        <v>0</v>
      </c>
    </row>
    <row r="43" ht="14.25" hidden="1" customHeight="1" spans="1:5">
      <c r="A43" s="5" t="s">
        <v>170</v>
      </c>
      <c r="B43" s="5" t="s">
        <v>171</v>
      </c>
      <c r="C43" s="33">
        <v>0</v>
      </c>
      <c r="D43" s="33">
        <v>0</v>
      </c>
      <c r="E43" s="33">
        <v>0</v>
      </c>
    </row>
    <row r="44" ht="14.25" hidden="1" customHeight="1" spans="1:5">
      <c r="A44" s="5" t="s">
        <v>172</v>
      </c>
      <c r="B44" s="5" t="s">
        <v>173</v>
      </c>
      <c r="C44" s="33">
        <v>0</v>
      </c>
      <c r="D44" s="33">
        <v>0</v>
      </c>
      <c r="E44" s="33">
        <v>0</v>
      </c>
    </row>
    <row r="45" ht="14.25" hidden="1" customHeight="1" spans="1:5">
      <c r="A45" s="5" t="s">
        <v>174</v>
      </c>
      <c r="B45" s="5" t="s">
        <v>175</v>
      </c>
      <c r="C45" s="33">
        <v>0</v>
      </c>
      <c r="D45" s="33">
        <v>0</v>
      </c>
      <c r="E45" s="33">
        <v>0</v>
      </c>
    </row>
    <row r="46" ht="14.25" hidden="1" customHeight="1" spans="1:5">
      <c r="A46" s="5" t="s">
        <v>176</v>
      </c>
      <c r="B46" s="5" t="s">
        <v>177</v>
      </c>
      <c r="C46" s="33">
        <v>0</v>
      </c>
      <c r="D46" s="33">
        <v>0</v>
      </c>
      <c r="E46" s="33">
        <v>0</v>
      </c>
    </row>
    <row r="47" ht="14.25" customHeight="1" spans="2:2">
      <c r="B47" s="2"/>
    </row>
  </sheetData>
  <autoFilter ref="A5:I46">
    <filterColumn colId="2">
      <filters>
        <filter val="4.90"/>
        <filter val="61.10"/>
        <filter val="62.50"/>
        <filter val="4506.40"/>
        <filter val="432.91"/>
        <filter val="271.12"/>
        <filter val="29.56"/>
        <filter val="848.56"/>
        <filter val="1239.88"/>
        <filter val="4,841.78"/>
        <filter val="小计"/>
        <filter val="542.24"/>
        <filter val="406.68"/>
        <filter val="4841.78"/>
        <filter val="4.71"/>
        <filter val="26.32"/>
        <filter val="264.34"/>
        <filter val="474.34"/>
        <filter val="67.78"/>
        <filter val="144.00"/>
        <filter val="1"/>
        <filter val="11.85"/>
        <filter val="11.48"/>
        <filter val="272.88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scale="8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workbookViewId="0">
      <selection activeCell="B13" sqref="B13"/>
    </sheetView>
  </sheetViews>
  <sheetFormatPr defaultColWidth="10" defaultRowHeight="13.5" outlineLevelCol="2"/>
  <cols>
    <col min="1" max="1" width="44.1333333333333" customWidth="1"/>
    <col min="2" max="2" width="29.3833333333333" customWidth="1"/>
    <col min="3" max="3" width="29.8833333333333" customWidth="1"/>
    <col min="4" max="4" width="9.75" customWidth="1"/>
  </cols>
  <sheetData>
    <row r="1" ht="14.25" customHeight="1" spans="1:3">
      <c r="A1" s="10"/>
      <c r="B1" s="10"/>
      <c r="C1" s="17" t="s">
        <v>178</v>
      </c>
    </row>
    <row r="2" ht="29.45" customHeight="1" spans="1:3">
      <c r="A2" s="11" t="s">
        <v>179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26" t="s">
        <v>180</v>
      </c>
      <c r="B4" s="26" t="s">
        <v>181</v>
      </c>
      <c r="C4" s="26" t="s">
        <v>182</v>
      </c>
    </row>
    <row r="5" ht="17.1" customHeight="1" spans="1:3">
      <c r="A5" s="26" t="s">
        <v>79</v>
      </c>
      <c r="B5" s="27">
        <v>1</v>
      </c>
      <c r="C5" s="27">
        <v>2</v>
      </c>
    </row>
    <row r="6" ht="17.1" customHeight="1" spans="1:3">
      <c r="A6" s="26" t="s">
        <v>9</v>
      </c>
      <c r="B6" s="32">
        <v>0</v>
      </c>
      <c r="C6" s="32">
        <v>0</v>
      </c>
    </row>
    <row r="7" ht="17.1" customHeight="1" spans="1:3">
      <c r="A7" s="27" t="s">
        <v>183</v>
      </c>
      <c r="B7" s="32">
        <v>0</v>
      </c>
      <c r="C7" s="32">
        <v>0</v>
      </c>
    </row>
    <row r="8" ht="17.1" customHeight="1" spans="1:3">
      <c r="A8" s="27" t="s">
        <v>184</v>
      </c>
      <c r="B8" s="32">
        <v>0</v>
      </c>
      <c r="C8" s="32">
        <v>0</v>
      </c>
    </row>
    <row r="9" ht="17.1" customHeight="1" spans="1:3">
      <c r="A9" s="27" t="s">
        <v>185</v>
      </c>
      <c r="B9" s="32">
        <v>0</v>
      </c>
      <c r="C9" s="32">
        <v>0</v>
      </c>
    </row>
    <row r="10" ht="17.1" customHeight="1" spans="1:3">
      <c r="A10" s="27" t="s">
        <v>186</v>
      </c>
      <c r="B10" s="32">
        <v>0</v>
      </c>
      <c r="C10" s="32">
        <v>0</v>
      </c>
    </row>
    <row r="11" ht="17.1" customHeight="1" spans="1:3">
      <c r="A11" s="27" t="s">
        <v>187</v>
      </c>
      <c r="B11" s="32">
        <v>0</v>
      </c>
      <c r="C11" s="32">
        <v>0</v>
      </c>
    </row>
    <row r="12" ht="17.1" customHeight="1" spans="1:3">
      <c r="A12" s="27" t="s">
        <v>188</v>
      </c>
      <c r="B12" s="32">
        <v>0</v>
      </c>
      <c r="C12" s="32">
        <v>0</v>
      </c>
    </row>
    <row r="13" ht="17.1" customHeight="1" spans="1:3">
      <c r="A13" s="27" t="s">
        <v>189</v>
      </c>
      <c r="B13" s="32">
        <v>0</v>
      </c>
      <c r="C13" s="32">
        <v>0</v>
      </c>
    </row>
    <row r="14" ht="17.1" customHeight="1" spans="1:3">
      <c r="A14" s="27" t="s">
        <v>190</v>
      </c>
      <c r="B14" s="32">
        <v>0</v>
      </c>
      <c r="C14" s="32">
        <v>0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A2" workbookViewId="0">
      <selection activeCell="B7" sqref="B7"/>
    </sheetView>
  </sheetViews>
  <sheetFormatPr defaultColWidth="10" defaultRowHeight="13.5" outlineLevelCol="5"/>
  <cols>
    <col min="1" max="1" width="33.8833333333333" customWidth="1"/>
    <col min="2" max="2" width="11.75" customWidth="1"/>
    <col min="3" max="3" width="31" customWidth="1"/>
    <col min="4" max="4" width="12.4416666666667" customWidth="1"/>
    <col min="5" max="5" width="30.8833333333333" customWidth="1"/>
    <col min="6" max="6" width="13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191</v>
      </c>
    </row>
    <row r="2" ht="18" customHeight="1" spans="1:6">
      <c r="A2" s="11" t="s">
        <v>192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26" t="s">
        <v>193</v>
      </c>
      <c r="B4" s="26"/>
      <c r="C4" s="26" t="s">
        <v>194</v>
      </c>
      <c r="D4" s="26"/>
      <c r="E4" s="26"/>
      <c r="F4" s="26"/>
    </row>
    <row r="5" ht="17.1" customHeight="1" spans="1:6">
      <c r="A5" s="26" t="s">
        <v>195</v>
      </c>
      <c r="B5" s="26" t="s">
        <v>196</v>
      </c>
      <c r="C5" s="26" t="s">
        <v>197</v>
      </c>
      <c r="D5" s="26" t="s">
        <v>196</v>
      </c>
      <c r="E5" s="26" t="s">
        <v>197</v>
      </c>
      <c r="F5" s="26" t="s">
        <v>196</v>
      </c>
    </row>
    <row r="6" ht="17.1" customHeight="1" spans="1:6">
      <c r="A6" s="27" t="s">
        <v>198</v>
      </c>
      <c r="B6" s="28">
        <f>SUM(B7:B8)</f>
        <v>5113.773047</v>
      </c>
      <c r="C6" s="27" t="s">
        <v>199</v>
      </c>
      <c r="D6" s="28">
        <v>0</v>
      </c>
      <c r="E6" s="29" t="s">
        <v>200</v>
      </c>
      <c r="F6" s="28">
        <f>SUM(F7:F10)</f>
        <v>4841.782167</v>
      </c>
    </row>
    <row r="7" ht="17.1" customHeight="1" spans="1:6">
      <c r="A7" s="27" t="s">
        <v>201</v>
      </c>
      <c r="B7" s="28">
        <v>5056.719047</v>
      </c>
      <c r="C7" s="27" t="s">
        <v>202</v>
      </c>
      <c r="D7" s="28">
        <v>0</v>
      </c>
      <c r="E7" s="29" t="s">
        <v>203</v>
      </c>
      <c r="F7" s="28">
        <v>4506.399412</v>
      </c>
    </row>
    <row r="8" ht="17.1" customHeight="1" spans="1:6">
      <c r="A8" s="27" t="s">
        <v>204</v>
      </c>
      <c r="B8" s="28">
        <v>57.054</v>
      </c>
      <c r="C8" s="27" t="s">
        <v>205</v>
      </c>
      <c r="D8" s="28">
        <v>0</v>
      </c>
      <c r="E8" s="29" t="s">
        <v>206</v>
      </c>
      <c r="F8" s="28">
        <v>272.883855</v>
      </c>
    </row>
    <row r="9" ht="17.1" customHeight="1" spans="1:6">
      <c r="A9" s="27" t="s">
        <v>207</v>
      </c>
      <c r="B9" s="28"/>
      <c r="C9" s="27" t="s">
        <v>208</v>
      </c>
      <c r="D9" s="28">
        <v>0</v>
      </c>
      <c r="E9" s="29" t="s">
        <v>209</v>
      </c>
      <c r="F9" s="28">
        <v>62.4989</v>
      </c>
    </row>
    <row r="10" ht="17.1" customHeight="1" spans="1:6">
      <c r="A10" s="27" t="s">
        <v>210</v>
      </c>
      <c r="B10" s="28">
        <v>0</v>
      </c>
      <c r="C10" s="27" t="s">
        <v>211</v>
      </c>
      <c r="D10" s="28">
        <v>3577.862389</v>
      </c>
      <c r="E10" s="29" t="s">
        <v>212</v>
      </c>
      <c r="F10" s="28">
        <v>0</v>
      </c>
    </row>
    <row r="11" ht="17.1" customHeight="1" spans="1:6">
      <c r="A11" s="27" t="s">
        <v>213</v>
      </c>
      <c r="B11" s="28">
        <v>0</v>
      </c>
      <c r="C11" s="27" t="s">
        <v>214</v>
      </c>
      <c r="D11" s="28">
        <v>0</v>
      </c>
      <c r="E11" s="29" t="s">
        <v>215</v>
      </c>
      <c r="F11" s="28">
        <f>SUM(F12:F21)</f>
        <v>271.99088</v>
      </c>
    </row>
    <row r="12" ht="17.1" customHeight="1" spans="1:6">
      <c r="A12" s="27" t="s">
        <v>216</v>
      </c>
      <c r="B12" s="28">
        <v>57.054</v>
      </c>
      <c r="C12" s="27" t="s">
        <v>217</v>
      </c>
      <c r="D12" s="28">
        <v>0</v>
      </c>
      <c r="E12" s="29" t="s">
        <v>203</v>
      </c>
      <c r="F12" s="28">
        <v>254.24488</v>
      </c>
    </row>
    <row r="13" ht="17.1" customHeight="1" spans="1:6">
      <c r="A13" s="27" t="s">
        <v>218</v>
      </c>
      <c r="B13" s="28">
        <v>0</v>
      </c>
      <c r="C13" s="27" t="s">
        <v>219</v>
      </c>
      <c r="D13" s="28">
        <v>864.885156</v>
      </c>
      <c r="E13" s="29" t="s">
        <v>206</v>
      </c>
      <c r="F13" s="28">
        <v>17.746</v>
      </c>
    </row>
    <row r="14" ht="17.1" customHeight="1" spans="1:6">
      <c r="A14" s="27" t="s">
        <v>220</v>
      </c>
      <c r="B14" s="28">
        <v>0</v>
      </c>
      <c r="C14" s="27" t="s">
        <v>221</v>
      </c>
      <c r="D14" s="28">
        <v>264.343374</v>
      </c>
      <c r="E14" s="29" t="s">
        <v>209</v>
      </c>
      <c r="F14" s="28">
        <v>0</v>
      </c>
    </row>
    <row r="15" ht="17.1" customHeight="1" spans="1:6">
      <c r="A15" s="27" t="s">
        <v>222</v>
      </c>
      <c r="B15" s="28">
        <v>0</v>
      </c>
      <c r="C15" s="27" t="s">
        <v>223</v>
      </c>
      <c r="D15" s="28">
        <v>0</v>
      </c>
      <c r="E15" s="29" t="s">
        <v>224</v>
      </c>
      <c r="F15" s="28">
        <v>0</v>
      </c>
    </row>
    <row r="16" ht="17.1" customHeight="1" spans="1:6">
      <c r="A16" s="27" t="s">
        <v>225</v>
      </c>
      <c r="B16" s="28">
        <v>0</v>
      </c>
      <c r="C16" s="27" t="s">
        <v>226</v>
      </c>
      <c r="D16" s="28">
        <v>0</v>
      </c>
      <c r="E16" s="29" t="s">
        <v>227</v>
      </c>
      <c r="F16" s="28">
        <v>0</v>
      </c>
    </row>
    <row r="17" ht="17.1" customHeight="1" spans="1:6">
      <c r="A17" s="27" t="s">
        <v>228</v>
      </c>
      <c r="B17" s="28">
        <f>SUM(B18:B19)</f>
        <v>0</v>
      </c>
      <c r="C17" s="27" t="s">
        <v>229</v>
      </c>
      <c r="D17" s="28">
        <v>0</v>
      </c>
      <c r="E17" s="29" t="s">
        <v>230</v>
      </c>
      <c r="F17" s="28">
        <v>0</v>
      </c>
    </row>
    <row r="18" ht="17.1" customHeight="1" spans="1:6">
      <c r="A18" s="27" t="s">
        <v>231</v>
      </c>
      <c r="B18" s="28">
        <v>0</v>
      </c>
      <c r="C18" s="27" t="s">
        <v>232</v>
      </c>
      <c r="D18" s="28">
        <v>0</v>
      </c>
      <c r="E18" s="29" t="s">
        <v>233</v>
      </c>
      <c r="F18" s="28">
        <v>0</v>
      </c>
    </row>
    <row r="19" ht="17.1" customHeight="1" spans="1:6">
      <c r="A19" s="27" t="s">
        <v>234</v>
      </c>
      <c r="B19" s="28">
        <v>0</v>
      </c>
      <c r="C19" s="27" t="s">
        <v>235</v>
      </c>
      <c r="D19" s="28">
        <v>0</v>
      </c>
      <c r="E19" s="29" t="s">
        <v>236</v>
      </c>
      <c r="F19" s="28">
        <v>0</v>
      </c>
    </row>
    <row r="20" ht="17.1" customHeight="1" spans="1:6">
      <c r="A20" s="27" t="s">
        <v>237</v>
      </c>
      <c r="B20" s="28">
        <f>SUM(B21:B23)</f>
        <v>0</v>
      </c>
      <c r="C20" s="27" t="s">
        <v>238</v>
      </c>
      <c r="D20" s="28">
        <v>0</v>
      </c>
      <c r="E20" s="29" t="s">
        <v>239</v>
      </c>
      <c r="F20" s="28">
        <v>0</v>
      </c>
    </row>
    <row r="21" ht="17.1" customHeight="1" spans="1:6">
      <c r="A21" s="27" t="s">
        <v>240</v>
      </c>
      <c r="B21" s="28">
        <v>0</v>
      </c>
      <c r="C21" s="27" t="s">
        <v>241</v>
      </c>
      <c r="D21" s="28">
        <v>0</v>
      </c>
      <c r="E21" s="29" t="s">
        <v>242</v>
      </c>
      <c r="F21" s="28">
        <v>0</v>
      </c>
    </row>
    <row r="22" ht="17.1" customHeight="1" spans="1:6">
      <c r="A22" s="27" t="s">
        <v>243</v>
      </c>
      <c r="B22" s="28">
        <v>0</v>
      </c>
      <c r="C22" s="27" t="s">
        <v>244</v>
      </c>
      <c r="D22" s="28">
        <v>0</v>
      </c>
      <c r="E22" s="29"/>
      <c r="F22" s="28"/>
    </row>
    <row r="23" ht="17.1" customHeight="1" spans="1:6">
      <c r="A23" s="27" t="s">
        <v>245</v>
      </c>
      <c r="B23" s="28">
        <v>0</v>
      </c>
      <c r="C23" s="27" t="s">
        <v>246</v>
      </c>
      <c r="D23" s="28">
        <v>0</v>
      </c>
      <c r="E23" s="29"/>
      <c r="F23" s="28"/>
    </row>
    <row r="24" ht="17.1" customHeight="1" spans="1:6">
      <c r="A24" s="27"/>
      <c r="B24" s="28"/>
      <c r="C24" s="27" t="s">
        <v>247</v>
      </c>
      <c r="D24" s="28">
        <v>406.682128</v>
      </c>
      <c r="E24" s="29"/>
      <c r="F24" s="28"/>
    </row>
    <row r="25" ht="17.1" customHeight="1" spans="1:6">
      <c r="A25" s="27"/>
      <c r="B25" s="28"/>
      <c r="C25" s="27" t="s">
        <v>248</v>
      </c>
      <c r="D25" s="28">
        <v>0</v>
      </c>
      <c r="E25" s="29"/>
      <c r="F25" s="28"/>
    </row>
    <row r="26" ht="17.1" customHeight="1" spans="1:6">
      <c r="A26" s="27"/>
      <c r="B26" s="30"/>
      <c r="C26" s="27" t="s">
        <v>249</v>
      </c>
      <c r="D26" s="28">
        <v>0</v>
      </c>
      <c r="E26" s="27"/>
      <c r="F26" s="30"/>
    </row>
    <row r="27" ht="17.1" customHeight="1" spans="1:6">
      <c r="A27" s="27"/>
      <c r="B27" s="28"/>
      <c r="C27" s="27" t="s">
        <v>250</v>
      </c>
      <c r="D27" s="28">
        <v>0</v>
      </c>
      <c r="E27" s="29"/>
      <c r="F27" s="28"/>
    </row>
    <row r="28" ht="17.1" customHeight="1" spans="1:6">
      <c r="A28" s="27"/>
      <c r="B28" s="28"/>
      <c r="C28" s="27" t="s">
        <v>251</v>
      </c>
      <c r="D28" s="28">
        <v>0</v>
      </c>
      <c r="E28" s="29"/>
      <c r="F28" s="28"/>
    </row>
    <row r="29" ht="17.1" customHeight="1" spans="1:6">
      <c r="A29" s="27"/>
      <c r="B29" s="28"/>
      <c r="C29" s="27" t="s">
        <v>252</v>
      </c>
      <c r="D29" s="28">
        <v>0</v>
      </c>
      <c r="E29" s="29"/>
      <c r="F29" s="28"/>
    </row>
    <row r="30" ht="17.1" customHeight="1" spans="1:6">
      <c r="A30" s="27"/>
      <c r="B30" s="28"/>
      <c r="C30" s="27" t="s">
        <v>253</v>
      </c>
      <c r="D30" s="28">
        <v>0</v>
      </c>
      <c r="E30" s="29"/>
      <c r="F30" s="28"/>
    </row>
    <row r="31" ht="17.1" customHeight="1" spans="1:6">
      <c r="A31" s="27"/>
      <c r="B31" s="28"/>
      <c r="C31" s="27" t="s">
        <v>254</v>
      </c>
      <c r="D31" s="28">
        <v>0</v>
      </c>
      <c r="E31" s="29"/>
      <c r="F31" s="28"/>
    </row>
    <row r="32" ht="17.1" customHeight="1" spans="1:6">
      <c r="A32" s="27"/>
      <c r="B32" s="28"/>
      <c r="C32" s="27" t="s">
        <v>255</v>
      </c>
      <c r="D32" s="28">
        <v>0</v>
      </c>
      <c r="E32" s="29"/>
      <c r="F32" s="28"/>
    </row>
    <row r="33" ht="17.1" customHeight="1" spans="1:6">
      <c r="A33" s="27"/>
      <c r="B33" s="28"/>
      <c r="C33" s="27" t="s">
        <v>256</v>
      </c>
      <c r="D33" s="28">
        <v>0</v>
      </c>
      <c r="E33" s="29"/>
      <c r="F33" s="28"/>
    </row>
    <row r="34" ht="17.1" customHeight="1" spans="1:6">
      <c r="A34" s="27"/>
      <c r="B34" s="28"/>
      <c r="C34" s="27"/>
      <c r="D34" s="28"/>
      <c r="E34" s="29"/>
      <c r="F34" s="28"/>
    </row>
    <row r="35" ht="17.1" customHeight="1" spans="1:6">
      <c r="A35" s="31" t="s">
        <v>44</v>
      </c>
      <c r="B35" s="28">
        <f>SUM(B6+B15+B16+B17+B20)</f>
        <v>5113.773047</v>
      </c>
      <c r="C35" s="31" t="s">
        <v>45</v>
      </c>
      <c r="D35" s="28">
        <f>SUM(D6:D33)</f>
        <v>5113.773047</v>
      </c>
      <c r="E35" s="31" t="s">
        <v>45</v>
      </c>
      <c r="F35" s="28">
        <f>F6+F11</f>
        <v>5113.773047</v>
      </c>
    </row>
    <row r="36" ht="17.1" customHeight="1" spans="1:6">
      <c r="A36" s="27" t="s">
        <v>257</v>
      </c>
      <c r="B36" s="28">
        <f>SUM(B37:B41)</f>
        <v>0</v>
      </c>
      <c r="C36" s="27" t="s">
        <v>258</v>
      </c>
      <c r="D36" s="28"/>
      <c r="E36" s="29" t="s">
        <v>259</v>
      </c>
      <c r="F36" s="28">
        <f>SUM(F37:F38)</f>
        <v>0</v>
      </c>
    </row>
    <row r="37" ht="17.1" customHeight="1" spans="1:6">
      <c r="A37" s="27" t="s">
        <v>260</v>
      </c>
      <c r="B37" s="28"/>
      <c r="C37" s="27"/>
      <c r="D37" s="28"/>
      <c r="E37" s="29" t="s">
        <v>261</v>
      </c>
      <c r="F37" s="28"/>
    </row>
    <row r="38" ht="17.1" customHeight="1" spans="1:6">
      <c r="A38" s="27" t="s">
        <v>262</v>
      </c>
      <c r="B38" s="28"/>
      <c r="C38" s="27"/>
      <c r="D38" s="28"/>
      <c r="E38" s="29" t="s">
        <v>263</v>
      </c>
      <c r="F38" s="28"/>
    </row>
    <row r="39" ht="17.1" customHeight="1" spans="1:6">
      <c r="A39" s="27" t="s">
        <v>264</v>
      </c>
      <c r="B39" s="28"/>
      <c r="C39" s="27"/>
      <c r="D39" s="28"/>
      <c r="E39" s="29" t="s">
        <v>265</v>
      </c>
      <c r="F39" s="28"/>
    </row>
    <row r="40" ht="27.2" customHeight="1" spans="1:6">
      <c r="A40" s="27" t="s">
        <v>266</v>
      </c>
      <c r="B40" s="28"/>
      <c r="C40" s="27"/>
      <c r="D40" s="28"/>
      <c r="E40" s="29"/>
      <c r="F40" s="28"/>
    </row>
    <row r="41" ht="27.2" customHeight="1" spans="1:6">
      <c r="A41" s="27" t="s">
        <v>267</v>
      </c>
      <c r="B41" s="28"/>
      <c r="C41" s="27"/>
      <c r="D41" s="28"/>
      <c r="E41" s="29"/>
      <c r="F41" s="28"/>
    </row>
    <row r="42" ht="17.1" customHeight="1" spans="1:6">
      <c r="A42" s="27"/>
      <c r="B42" s="28"/>
      <c r="C42" s="27"/>
      <c r="D42" s="28"/>
      <c r="E42" s="29"/>
      <c r="F42" s="28"/>
    </row>
    <row r="43" ht="17.1" customHeight="1" spans="1:6">
      <c r="A43" s="27"/>
      <c r="B43" s="28"/>
      <c r="C43" s="27"/>
      <c r="D43" s="28"/>
      <c r="E43" s="29"/>
      <c r="F43" s="28"/>
    </row>
    <row r="44" ht="17.1" customHeight="1" spans="1:6">
      <c r="A44" s="31" t="s">
        <v>268</v>
      </c>
      <c r="B44" s="28">
        <f>B35+B36</f>
        <v>5113.773047</v>
      </c>
      <c r="C44" s="31" t="s">
        <v>269</v>
      </c>
      <c r="D44" s="28">
        <f>D35+D36</f>
        <v>5113.773047</v>
      </c>
      <c r="E44" s="31" t="s">
        <v>269</v>
      </c>
      <c r="F44" s="28">
        <f>F35+F36</f>
        <v>5113.773047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workbookViewId="0">
      <selection activeCell="G5" sqref="G5:O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8333333333333" customWidth="1"/>
    <col min="10" max="10" width="6.25" customWidth="1"/>
    <col min="11" max="11" width="4.88333333333333" customWidth="1"/>
    <col min="12" max="12" width="4.33333333333333" customWidth="1"/>
    <col min="13" max="13" width="5" customWidth="1"/>
    <col min="14" max="14" width="3" customWidth="1"/>
    <col min="15" max="15" width="5.38333333333333" customWidth="1"/>
    <col min="16" max="16" width="3.13333333333333" customWidth="1"/>
    <col min="17" max="17" width="2.75" customWidth="1"/>
    <col min="18" max="18" width="3.38333333333333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8333333333333" customWidth="1"/>
    <col min="25" max="25" width="2.75" customWidth="1"/>
    <col min="26" max="26" width="4.13333333333333" customWidth="1"/>
    <col min="27" max="27" width="4.38333333333333" customWidth="1"/>
    <col min="28" max="28" width="4.25" customWidth="1"/>
    <col min="29" max="29" width="6" customWidth="1"/>
    <col min="30" max="30" width="5.88333333333333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270</v>
      </c>
      <c r="AD1" s="23"/>
    </row>
    <row r="2" ht="26.45" customHeight="1" spans="4:30">
      <c r="D2" s="11" t="s">
        <v>271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4" t="s">
        <v>3</v>
      </c>
      <c r="AD3" s="25"/>
    </row>
    <row r="4" ht="14.25" customHeight="1" spans="1:30">
      <c r="A4" s="12" t="s">
        <v>56</v>
      </c>
      <c r="B4" s="12"/>
      <c r="C4" s="12"/>
      <c r="D4" s="12" t="s">
        <v>272</v>
      </c>
      <c r="E4" s="12" t="s">
        <v>273</v>
      </c>
      <c r="F4" s="12" t="s">
        <v>274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275</v>
      </c>
      <c r="H5" s="12"/>
      <c r="I5" s="12"/>
      <c r="J5" s="12"/>
      <c r="K5" s="12"/>
      <c r="L5" s="12"/>
      <c r="M5" s="12"/>
      <c r="N5" s="12"/>
      <c r="O5" s="12"/>
      <c r="P5" s="12" t="s">
        <v>276</v>
      </c>
      <c r="Q5" s="12" t="s">
        <v>277</v>
      </c>
      <c r="R5" s="12" t="s">
        <v>278</v>
      </c>
      <c r="S5" s="12"/>
      <c r="T5" s="12"/>
      <c r="U5" s="12" t="s">
        <v>279</v>
      </c>
      <c r="V5" s="12"/>
      <c r="W5" s="12"/>
      <c r="X5" s="12"/>
      <c r="Y5" s="12" t="s">
        <v>280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281</v>
      </c>
      <c r="I6" s="12" t="s">
        <v>282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283</v>
      </c>
      <c r="T6" s="12" t="s">
        <v>284</v>
      </c>
      <c r="U6" s="12" t="s">
        <v>66</v>
      </c>
      <c r="V6" s="12" t="s">
        <v>285</v>
      </c>
      <c r="W6" s="12" t="s">
        <v>286</v>
      </c>
      <c r="X6" s="12" t="s">
        <v>284</v>
      </c>
      <c r="Y6" s="12" t="s">
        <v>66</v>
      </c>
      <c r="Z6" s="12" t="s">
        <v>287</v>
      </c>
      <c r="AA6" s="12" t="s">
        <v>288</v>
      </c>
      <c r="AB6" s="12" t="s">
        <v>289</v>
      </c>
      <c r="AC6" s="12" t="s">
        <v>290</v>
      </c>
      <c r="AD6" s="12" t="s">
        <v>291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292</v>
      </c>
      <c r="K7" s="12" t="s">
        <v>293</v>
      </c>
      <c r="L7" s="12" t="s">
        <v>294</v>
      </c>
      <c r="M7" s="12" t="s">
        <v>295</v>
      </c>
      <c r="N7" s="12" t="s">
        <v>296</v>
      </c>
      <c r="O7" s="12" t="s">
        <v>297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7"/>
      <c r="B9" s="7"/>
      <c r="C9" s="7"/>
      <c r="D9" s="5"/>
      <c r="E9" s="20" t="s">
        <v>9</v>
      </c>
      <c r="F9" s="15">
        <f>F10</f>
        <v>5113.773047</v>
      </c>
      <c r="G9" s="15">
        <f t="shared" ref="G9:L9" si="0">G10</f>
        <v>5113.773047</v>
      </c>
      <c r="H9" s="15">
        <f t="shared" si="0"/>
        <v>5056.719047</v>
      </c>
      <c r="I9" s="15">
        <f t="shared" si="0"/>
        <v>57.054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v>57.054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4"/>
      <c r="B10" s="14"/>
      <c r="C10" s="14"/>
      <c r="D10" s="21">
        <v>401005</v>
      </c>
      <c r="E10" s="22" t="s">
        <v>81</v>
      </c>
      <c r="F10" s="15">
        <f>F11+F12+F13+F14+F15+F16</f>
        <v>5113.773047</v>
      </c>
      <c r="G10" s="15">
        <f t="shared" ref="G10:L10" si="1">G11+G12+G13+G14+G15+G16</f>
        <v>5113.773047</v>
      </c>
      <c r="H10" s="15">
        <f t="shared" si="1"/>
        <v>5056.719047</v>
      </c>
      <c r="I10" s="15">
        <f t="shared" si="1"/>
        <v>57.054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v>57.054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4" t="s">
        <v>82</v>
      </c>
      <c r="B11" s="14" t="s">
        <v>83</v>
      </c>
      <c r="C11" s="14" t="s">
        <v>84</v>
      </c>
      <c r="D11" s="13"/>
      <c r="E11" s="22" t="s">
        <v>86</v>
      </c>
      <c r="F11" s="15">
        <f t="shared" ref="F11:F16" si="2">G11</f>
        <v>3577.862389</v>
      </c>
      <c r="G11" s="15">
        <f>H11+I11</f>
        <v>3577.862389</v>
      </c>
      <c r="H11" s="15">
        <v>3520.808389</v>
      </c>
      <c r="I11" s="15">
        <v>57.054</v>
      </c>
      <c r="J11" s="15">
        <v>0</v>
      </c>
      <c r="K11" s="15">
        <v>0</v>
      </c>
      <c r="L11" s="15">
        <v>0</v>
      </c>
      <c r="M11" s="15">
        <v>57.054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4" t="s">
        <v>87</v>
      </c>
      <c r="B12" s="14" t="s">
        <v>88</v>
      </c>
      <c r="C12" s="14" t="s">
        <v>83</v>
      </c>
      <c r="D12" s="13"/>
      <c r="E12" s="22" t="s">
        <v>89</v>
      </c>
      <c r="F12" s="15">
        <f t="shared" si="2"/>
        <v>51.5209</v>
      </c>
      <c r="G12" s="15">
        <f>H12</f>
        <v>51.5209</v>
      </c>
      <c r="H12" s="15">
        <v>51.5209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26" customHeight="1" spans="1:30">
      <c r="A13" s="14" t="s">
        <v>87</v>
      </c>
      <c r="B13" s="14" t="s">
        <v>88</v>
      </c>
      <c r="C13" s="14" t="s">
        <v>88</v>
      </c>
      <c r="D13" s="13"/>
      <c r="E13" s="22" t="s">
        <v>90</v>
      </c>
      <c r="F13" s="15">
        <f t="shared" si="2"/>
        <v>542.242836</v>
      </c>
      <c r="G13" s="15">
        <f>H13</f>
        <v>542.242836</v>
      </c>
      <c r="H13" s="15">
        <v>542.242836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26" customHeight="1" spans="1:30">
      <c r="A14" s="14" t="s">
        <v>87</v>
      </c>
      <c r="B14" s="14" t="s">
        <v>88</v>
      </c>
      <c r="C14" s="14" t="s">
        <v>91</v>
      </c>
      <c r="D14" s="13"/>
      <c r="E14" s="22" t="s">
        <v>92</v>
      </c>
      <c r="F14" s="15">
        <f t="shared" si="2"/>
        <v>271.12142</v>
      </c>
      <c r="G14" s="15">
        <f>H14</f>
        <v>271.12142</v>
      </c>
      <c r="H14" s="15">
        <v>271.12142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4" t="s">
        <v>93</v>
      </c>
      <c r="B15" s="14" t="s">
        <v>94</v>
      </c>
      <c r="C15" s="14" t="s">
        <v>83</v>
      </c>
      <c r="D15" s="13"/>
      <c r="E15" s="22" t="s">
        <v>95</v>
      </c>
      <c r="F15" s="15">
        <f t="shared" si="2"/>
        <v>264.343374</v>
      </c>
      <c r="G15" s="15">
        <f>H15</f>
        <v>264.343374</v>
      </c>
      <c r="H15" s="15">
        <v>264.343374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 t="s">
        <v>96</v>
      </c>
      <c r="B16" s="14" t="s">
        <v>83</v>
      </c>
      <c r="C16" s="14" t="s">
        <v>97</v>
      </c>
      <c r="D16" s="13"/>
      <c r="E16" s="22" t="s">
        <v>98</v>
      </c>
      <c r="F16" s="15">
        <f t="shared" si="2"/>
        <v>406.682128</v>
      </c>
      <c r="G16" s="15">
        <f>H16</f>
        <v>406.682128</v>
      </c>
      <c r="H16" s="15">
        <v>406.682128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0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0"/>
  <sheetViews>
    <sheetView workbookViewId="0">
      <selection activeCell="A41" sqref="$A31:$XFD41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3333333333333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8333333333333" style="1" customWidth="1"/>
    <col min="16" max="16" width="5" style="1" customWidth="1"/>
    <col min="17" max="17" width="5.13333333333333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8333333333333" style="1" customWidth="1"/>
    <col min="23" max="23" width="2.38333333333333" style="1" customWidth="1"/>
    <col min="24" max="24" width="3.38333333333333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298</v>
      </c>
      <c r="Y1" s="9"/>
    </row>
    <row r="2" ht="19.5" customHeight="1" spans="1:25">
      <c r="A2" s="3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" t="s">
        <v>3</v>
      </c>
      <c r="X3" s="19"/>
      <c r="Y3" s="19"/>
    </row>
    <row r="4" ht="25.5" customHeight="1" spans="1:25">
      <c r="A4" s="4" t="s">
        <v>56</v>
      </c>
      <c r="B4" s="4"/>
      <c r="C4" s="4"/>
      <c r="D4" s="4" t="s">
        <v>272</v>
      </c>
      <c r="E4" s="4" t="s">
        <v>300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 t="s">
        <v>9</v>
      </c>
      <c r="F7" s="8">
        <f>F8</f>
        <v>5113.773047</v>
      </c>
      <c r="G7" s="8">
        <f t="shared" ref="G7:N7" si="0">G8</f>
        <v>4841.782167</v>
      </c>
      <c r="H7" s="8">
        <f t="shared" si="0"/>
        <v>4506.399412</v>
      </c>
      <c r="I7" s="8">
        <f t="shared" si="0"/>
        <v>272.883855</v>
      </c>
      <c r="J7" s="8">
        <f t="shared" si="0"/>
        <v>62.4989</v>
      </c>
      <c r="K7" s="8">
        <f t="shared" si="0"/>
        <v>0</v>
      </c>
      <c r="L7" s="8">
        <f t="shared" si="0"/>
        <v>271.99088</v>
      </c>
      <c r="M7" s="8">
        <f t="shared" si="0"/>
        <v>254.24488</v>
      </c>
      <c r="N7" s="8">
        <f t="shared" si="0"/>
        <v>17.746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18">
        <v>401005</v>
      </c>
      <c r="E8" s="5" t="s">
        <v>81</v>
      </c>
      <c r="F8" s="8">
        <f>F9+F10+F11+F12+F13+F14</f>
        <v>5113.773047</v>
      </c>
      <c r="G8" s="8">
        <f t="shared" ref="G8:N8" si="1">G9+G10+G11+G12+G13+G14</f>
        <v>4841.782167</v>
      </c>
      <c r="H8" s="8">
        <f t="shared" si="1"/>
        <v>4506.399412</v>
      </c>
      <c r="I8" s="8">
        <f t="shared" si="1"/>
        <v>272.883855</v>
      </c>
      <c r="J8" s="8">
        <f t="shared" si="1"/>
        <v>62.4989</v>
      </c>
      <c r="K8" s="8">
        <f t="shared" si="1"/>
        <v>0</v>
      </c>
      <c r="L8" s="8">
        <f t="shared" si="1"/>
        <v>271.99088</v>
      </c>
      <c r="M8" s="8">
        <f t="shared" si="1"/>
        <v>254.24488</v>
      </c>
      <c r="N8" s="8">
        <f t="shared" si="1"/>
        <v>17.746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 t="s">
        <v>82</v>
      </c>
      <c r="B9" s="5" t="s">
        <v>83</v>
      </c>
      <c r="C9" s="5" t="s">
        <v>84</v>
      </c>
      <c r="D9" s="5"/>
      <c r="E9" s="5" t="s">
        <v>86</v>
      </c>
      <c r="F9" s="8">
        <f t="shared" ref="F9:F14" si="2">G9+L9</f>
        <v>3577.862389</v>
      </c>
      <c r="G9" s="8">
        <f t="shared" ref="G9:G14" si="3">H9+I9+J9</f>
        <v>3305.871509</v>
      </c>
      <c r="H9" s="8">
        <v>3022.009654</v>
      </c>
      <c r="I9" s="8">
        <v>272.883855</v>
      </c>
      <c r="J9" s="8">
        <v>10.978</v>
      </c>
      <c r="K9" s="8">
        <v>0</v>
      </c>
      <c r="L9" s="8">
        <f t="shared" ref="L9:L14" si="4">M9+N9</f>
        <v>271.99088</v>
      </c>
      <c r="M9" s="8">
        <v>254.24488</v>
      </c>
      <c r="N9" s="8">
        <v>17.746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 t="s">
        <v>87</v>
      </c>
      <c r="B10" s="5" t="s">
        <v>88</v>
      </c>
      <c r="C10" s="5" t="s">
        <v>83</v>
      </c>
      <c r="D10" s="7"/>
      <c r="E10" s="5" t="s">
        <v>89</v>
      </c>
      <c r="F10" s="8">
        <f t="shared" si="2"/>
        <v>51.5209</v>
      </c>
      <c r="G10" s="8">
        <f t="shared" si="3"/>
        <v>51.5209</v>
      </c>
      <c r="H10" s="8">
        <v>0</v>
      </c>
      <c r="I10" s="8">
        <v>0</v>
      </c>
      <c r="J10" s="8">
        <v>51.5209</v>
      </c>
      <c r="K10" s="8">
        <v>0</v>
      </c>
      <c r="L10" s="8">
        <f t="shared" si="4"/>
        <v>0</v>
      </c>
      <c r="M10" s="8">
        <f t="shared" ref="M10:M14" si="5">N10+O10</f>
        <v>0</v>
      </c>
      <c r="N10" s="8">
        <f t="shared" ref="N10:N14" si="6">O10+P10</f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24" customHeight="1" spans="1:25">
      <c r="A11" s="5" t="s">
        <v>87</v>
      </c>
      <c r="B11" s="5" t="s">
        <v>88</v>
      </c>
      <c r="C11" s="5" t="s">
        <v>88</v>
      </c>
      <c r="D11" s="7"/>
      <c r="E11" s="5" t="s">
        <v>90</v>
      </c>
      <c r="F11" s="8">
        <f t="shared" si="2"/>
        <v>542.242836</v>
      </c>
      <c r="G11" s="8">
        <f t="shared" si="3"/>
        <v>542.242836</v>
      </c>
      <c r="H11" s="8">
        <v>542.242836</v>
      </c>
      <c r="I11" s="8">
        <v>0</v>
      </c>
      <c r="J11" s="8">
        <v>0</v>
      </c>
      <c r="K11" s="8">
        <v>0</v>
      </c>
      <c r="L11" s="8">
        <f t="shared" si="4"/>
        <v>0</v>
      </c>
      <c r="M11" s="8">
        <f t="shared" si="5"/>
        <v>0</v>
      </c>
      <c r="N11" s="8">
        <f t="shared" si="6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30" customHeight="1" spans="1:25">
      <c r="A12" s="5" t="s">
        <v>87</v>
      </c>
      <c r="B12" s="5" t="s">
        <v>88</v>
      </c>
      <c r="C12" s="5" t="s">
        <v>91</v>
      </c>
      <c r="D12" s="7"/>
      <c r="E12" s="5" t="s">
        <v>92</v>
      </c>
      <c r="F12" s="8">
        <f t="shared" si="2"/>
        <v>271.12142</v>
      </c>
      <c r="G12" s="8">
        <f t="shared" si="3"/>
        <v>271.12142</v>
      </c>
      <c r="H12" s="8">
        <v>271.12142</v>
      </c>
      <c r="I12" s="8">
        <v>0</v>
      </c>
      <c r="J12" s="8">
        <v>0</v>
      </c>
      <c r="K12" s="8">
        <v>0</v>
      </c>
      <c r="L12" s="8">
        <f t="shared" si="4"/>
        <v>0</v>
      </c>
      <c r="M12" s="8">
        <f t="shared" si="5"/>
        <v>0</v>
      </c>
      <c r="N12" s="8">
        <f t="shared" si="6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5" t="s">
        <v>93</v>
      </c>
      <c r="B13" s="5" t="s">
        <v>94</v>
      </c>
      <c r="C13" s="5" t="s">
        <v>83</v>
      </c>
      <c r="D13" s="7"/>
      <c r="E13" s="5" t="s">
        <v>95</v>
      </c>
      <c r="F13" s="8">
        <f t="shared" si="2"/>
        <v>264.343374</v>
      </c>
      <c r="G13" s="8">
        <f t="shared" si="3"/>
        <v>264.343374</v>
      </c>
      <c r="H13" s="8">
        <v>264.343374</v>
      </c>
      <c r="I13" s="8">
        <v>0</v>
      </c>
      <c r="J13" s="8">
        <v>0</v>
      </c>
      <c r="K13" s="8">
        <v>0</v>
      </c>
      <c r="L13" s="8">
        <f t="shared" si="4"/>
        <v>0</v>
      </c>
      <c r="M13" s="8">
        <f t="shared" si="5"/>
        <v>0</v>
      </c>
      <c r="N13" s="8">
        <f t="shared" si="6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 t="s">
        <v>96</v>
      </c>
      <c r="B14" s="5" t="s">
        <v>83</v>
      </c>
      <c r="C14" s="5" t="s">
        <v>97</v>
      </c>
      <c r="D14" s="7"/>
      <c r="E14" s="5" t="s">
        <v>98</v>
      </c>
      <c r="F14" s="8">
        <f t="shared" si="2"/>
        <v>406.682128</v>
      </c>
      <c r="G14" s="8">
        <f t="shared" si="3"/>
        <v>406.682128</v>
      </c>
      <c r="H14" s="8">
        <v>406.682128</v>
      </c>
      <c r="I14" s="8">
        <v>0</v>
      </c>
      <c r="J14" s="8">
        <v>0</v>
      </c>
      <c r="K14" s="8">
        <v>0</v>
      </c>
      <c r="L14" s="8">
        <f t="shared" si="4"/>
        <v>0</v>
      </c>
      <c r="M14" s="8">
        <f t="shared" si="5"/>
        <v>0</v>
      </c>
      <c r="N14" s="8">
        <f t="shared" si="6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6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E12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301</v>
      </c>
      <c r="Y1" s="9"/>
    </row>
    <row r="2" ht="19.5" customHeight="1" spans="1:25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272</v>
      </c>
      <c r="E4" s="4" t="s">
        <v>300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3" customHeight="1" spans="1:5">
      <c r="A12" s="2" t="s">
        <v>303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2021-03-15T03:17:20Z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