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66" firstSheet="6" activeTab="10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表3.一般公共预算基本支出表!$A$5:$E$40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<sst xmlns="http://schemas.openxmlformats.org/spreadsheetml/2006/main" count="603" uniqueCount="293">
  <si>
    <t>2021年部门（中渡镇中心校）预算报表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</si>
  <si>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</si>
  <si>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</si>
  <si>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</si>
  <si>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</si>
  <si>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</si>
  <si>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</si>
  <si>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</si>
  <si>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</si>
  <si>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</si>
  <si>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</si>
  <si>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</si>
  <si>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</si>
  <si>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</si>
  <si>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</si>
  <si>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</si>
  <si>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</si>
  <si>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</si>
  <si>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</si>
  <si>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</si>
  <si>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</si>
  <si>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</si>
  <si>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</si>
  <si>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</si>
  <si>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</si>
  <si>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</si>
  <si>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</si>
  <si>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</si>
  <si>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</si>
  <si>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</si>
  <si>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</si>
  <si>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</si>
  <si>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</si>
  <si>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</si>
  <si>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</si>
  <si>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</si>
  <si>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</si>
  <si>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</si>
  <si>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</si>
  <si>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</si>
  <si>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</si>
  <si>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</si>
  <si>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</si>
  <si>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</si>
  <si>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</si>
  <si>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</si>
  <si>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</si>
  <si>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</si>
  <si>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</si>
  <si>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</si>
  <si>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</si>
  <si>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</si>
  <si>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</si>
  <si>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</si>
  <si>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</si>
  <si>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</si>
  <si>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</si>
  <si>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</si>
  <si>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</si>
  <si>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</si>
  <si>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</si>
  <si>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</si>
  <si>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</si>
  <si>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</si>
  <si>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</si>
  <si>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</si>
  <si>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</si>
  <si>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</si>
  <si>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</si>
  <si>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</si>
  <si>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</si>
  <si>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</si>
  <si>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</si>
  <si>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</si>
  <si>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</si>
  <si>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</si>
  <si>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</si>
  <si>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</si>
  <si>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</si>
  <si>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</si>
  <si>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401012</t>
  </si>
  <si>
    <t xml:space="preserve">  鹿寨县中渡镇中心校合计</t>
  </si>
  <si>
    <t>205</t>
  </si>
  <si>
    <t>02</t>
  </si>
  <si>
    <t>01</t>
  </si>
  <si>
    <t xml:space="preserve">    学前教育</t>
  </si>
  <si>
    <t xml:space="preserve">    小学教育</t>
  </si>
  <si>
    <t>09</t>
  </si>
  <si>
    <t>99</t>
  </si>
  <si>
    <t xml:space="preserve">    其他教育费附加安排的支出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</si>
  <si>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</si>
  <si>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</si>
  <si>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</si>
  <si>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</si>
  <si>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</si>
  <si>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</si>
  <si>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</si>
  <si>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</si>
  <si>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</si>
  <si>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</si>
  <si>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</si>
  <si>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</si>
  <si>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</si>
  <si>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</si>
  <si>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</si>
  <si>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</si>
  <si>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</si>
  <si>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鹿寨县中渡镇中心校合计</t>
  </si>
  <si>
    <t>学前教育</t>
  </si>
  <si>
    <t>办公费</t>
  </si>
  <si>
    <t>小学教育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</si>
  <si>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</si>
  <si>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</si>
  <si>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</si>
  <si>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</si>
  <si>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</si>
  <si>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</si>
  <si>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</si>
  <si>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</si>
  <si>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</si>
  <si>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</si>
  <si>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</si>
  <si>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</si>
  <si>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</si>
  <si>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</si>
  <si>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</si>
  <si>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</si>
  <si>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</si>
  <si>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</si>
  <si>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工会费</t>
  </si>
  <si>
    <t>其他商品和服务支出</t>
  </si>
  <si>
    <t>生活补助</t>
  </si>
  <si>
    <t>助学金</t>
  </si>
  <si>
    <t>奖励金</t>
  </si>
  <si>
    <t>其他对个人和家庭补助支出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</si>
  <si>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</si>
  <si>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</si>
  <si>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</si>
  <si>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</si>
  <si>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</si>
  <si>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</si>
  <si>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</si>
  <si>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</si>
  <si>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</si>
  <si>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</si>
  <si>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</si>
  <si>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</si>
  <si>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</si>
  <si>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</si>
  <si>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</si>
  <si>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</si>
  <si>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</si>
  <si>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</si>
  <si>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</si>
  <si>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</si>
  <si>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</si>
  <si>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</si>
  <si>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</si>
  <si>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</si>
  <si>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</si>
  <si>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</si>
  <si>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</si>
  <si>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</si>
  <si>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</si>
  <si>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</si>
  <si>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</si>
  <si>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</si>
  <si>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</si>
  <si>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</si>
  <si>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</si>
  <si>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</si>
  <si>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</si>
  <si>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</si>
  <si>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</si>
  <si>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</si>
  <si>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</si>
  <si>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</si>
  <si>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</si>
  <si>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</si>
  <si>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</si>
  <si>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</si>
  <si>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</si>
  <si>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</si>
  <si>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</si>
  <si>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</si>
  <si>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</si>
  <si>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</si>
  <si>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</si>
  <si>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</si>
  <si>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</si>
  <si>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</si>
  <si>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</si>
  <si>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</si>
  <si>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</si>
  <si>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</si>
  <si>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</si>
  <si>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</si>
  <si>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</si>
  <si>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</si>
  <si>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</si>
  <si>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</si>
  <si>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</si>
  <si>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</si>
  <si>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</si>
  <si>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</si>
  <si>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</si>
  <si>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</si>
  <si>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</si>
  <si>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</si>
  <si>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</si>
  <si>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</si>
  <si>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</si>
  <si>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</si>
  <si>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</si>
  <si>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</si>
  <si>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</si>
  <si>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</si>
  <si>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</si>
  <si>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</si>
  <si>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</si>
  <si>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</si>
  <si>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</si>
  <si>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</si>
  <si>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</si>
  <si>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</si>
  <si>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</si>
  <si>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</si>
  <si>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</si>
  <si>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</si>
  <si>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</si>
  <si>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</si>
  <si>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</si>
  <si>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</si>
  <si>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</si>
  <si>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</si>
  <si>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</si>
  <si>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</si>
  <si>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</si>
  <si>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</si>
  <si>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</si>
  <si>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</si>
  <si>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</si>
  <si>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</si>
  <si>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</si>
  <si>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</si>
  <si>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</si>
  <si>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</si>
  <si>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</si>
  <si>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</si>
  <si>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</si>
  <si>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</si>
  <si>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</si>
  <si>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</si>
  <si>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</si>
  <si>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</si>
  <si>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</si>
  <si>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</si>
  <si>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</si>
  <si>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 xml:space="preserve">  鹿寨县中渡镇中心校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</si>
  <si>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</si>
  <si>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</si>
  <si>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</si>
  <si>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</si>
  <si>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</si>
  <si>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</si>
  <si>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</si>
  <si>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</si>
  <si>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</si>
  <si>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</si>
  <si>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</si>
  <si>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</si>
  <si>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</si>
  <si>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</si>
  <si>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</si>
  <si>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</si>
  <si>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</si>
  <si>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</si>
  <si>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</si>
  <si>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</si>
  <si>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</si>
  <si>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</si>
  <si>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</si>
  <si>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</si>
  <si>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</si>
  <si>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</si>
  <si>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 xml:space="preserve">          </t>
  </si>
  <si>
    <t>课桌椅</t>
  </si>
  <si>
    <t>电视机</t>
  </si>
  <si>
    <t>空调机</t>
  </si>
  <si>
    <t>多功能一体机</t>
  </si>
  <si>
    <t>台式计算机</t>
  </si>
  <si>
    <t>音频设备</t>
  </si>
  <si>
    <t>书架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</si>
</sst>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0.00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2"/>
      <name val="SimSun"/>
      <charset val="134"/>
    </font>
    <font>
      <sz val="12"/>
      <color indexed="8"/>
      <name val="宋体"/>
      <charset val="1"/>
      <scheme val="minor"/>
    </font>
    <font>
      <sz val="11"/>
      <name val="SimSun"/>
      <charset val="134"/>
    </font>
    <font>
      <sz val="14"/>
      <name val="SimSun"/>
      <charset val="134"/>
    </font>
    <font>
      <b/>
      <sz val="11"/>
      <name val="SimSun"/>
      <charset val="134"/>
    </font>
    <font>
      <sz val="10"/>
      <name val="宋体"/>
      <charset val="134"/>
      <scheme val="minor"/>
    </font>
    <font>
      <b/>
      <sz val="9"/>
      <name val="SimSun"/>
      <charset val="134"/>
    </font>
    <font>
      <sz val="14"/>
      <color indexed="8"/>
      <name val="宋体"/>
      <charset val="1"/>
      <scheme val="minor"/>
    </font>
    <font>
      <sz val="10"/>
      <name val="SimSun"/>
      <charset val="134"/>
    </font>
    <font>
      <sz val="10"/>
      <name val="宋体"/>
      <charset val="134"/>
    </font>
    <font>
      <sz val="36"/>
      <name val="SimSu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3" borderId="10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19" borderId="15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3" fillId="21" borderId="1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Fill="1" applyBorder="1">
      <alignment vertical="center"/>
    </xf>
    <xf numFmtId="176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/>
    </xf>
    <xf numFmtId="9" fontId="3" fillId="0" borderId="4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/>
    </xf>
    <xf numFmtId="9" fontId="3" fillId="2" borderId="4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3" fillId="0" borderId="3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8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P17" sqref="P17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5" t="s">
        <v>262</v>
      </c>
      <c r="Y1" s="25"/>
    </row>
    <row r="2" ht="19.5" customHeight="1" spans="1:25">
      <c r="A2" s="17" t="s">
        <v>263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5" t="s">
        <v>3</v>
      </c>
      <c r="Y3" s="25"/>
    </row>
    <row r="4" ht="14.25" customHeight="1" spans="1:25">
      <c r="A4" s="18" t="s">
        <v>56</v>
      </c>
      <c r="B4" s="18"/>
      <c r="C4" s="18"/>
      <c r="D4" s="18" t="s">
        <v>229</v>
      </c>
      <c r="E4" s="18" t="s">
        <v>257</v>
      </c>
      <c r="F4" s="18" t="s">
        <v>59</v>
      </c>
      <c r="G4" s="18" t="s">
        <v>60</v>
      </c>
      <c r="H4" s="18"/>
      <c r="I4" s="18"/>
      <c r="J4" s="18"/>
      <c r="K4" s="18"/>
      <c r="L4" s="18" t="s">
        <v>61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62</v>
      </c>
      <c r="X4" s="18"/>
      <c r="Y4" s="18"/>
    </row>
    <row r="5" ht="48.2" customHeight="1" spans="1:25">
      <c r="A5" s="18" t="s">
        <v>63</v>
      </c>
      <c r="B5" s="18" t="s">
        <v>64</v>
      </c>
      <c r="C5" s="18" t="s">
        <v>65</v>
      </c>
      <c r="D5" s="18"/>
      <c r="E5" s="18"/>
      <c r="F5" s="18"/>
      <c r="G5" s="18" t="s">
        <v>66</v>
      </c>
      <c r="H5" s="18" t="s">
        <v>67</v>
      </c>
      <c r="I5" s="18" t="s">
        <v>68</v>
      </c>
      <c r="J5" s="18" t="s">
        <v>69</v>
      </c>
      <c r="K5" s="18" t="s">
        <v>70</v>
      </c>
      <c r="L5" s="18" t="s">
        <v>66</v>
      </c>
      <c r="M5" s="18" t="s">
        <v>67</v>
      </c>
      <c r="N5" s="18" t="s">
        <v>68</v>
      </c>
      <c r="O5" s="18" t="s">
        <v>69</v>
      </c>
      <c r="P5" s="18" t="s">
        <v>71</v>
      </c>
      <c r="Q5" s="18" t="s">
        <v>72</v>
      </c>
      <c r="R5" s="18" t="s">
        <v>73</v>
      </c>
      <c r="S5" s="18" t="s">
        <v>74</v>
      </c>
      <c r="T5" s="18" t="s">
        <v>75</v>
      </c>
      <c r="U5" s="18" t="s">
        <v>70</v>
      </c>
      <c r="V5" s="18" t="s">
        <v>76</v>
      </c>
      <c r="W5" s="18" t="s">
        <v>66</v>
      </c>
      <c r="X5" s="18" t="s">
        <v>60</v>
      </c>
      <c r="Y5" s="18" t="s">
        <v>77</v>
      </c>
    </row>
    <row r="6" ht="14.25" customHeight="1" spans="1:25">
      <c r="A6" s="18" t="s">
        <v>78</v>
      </c>
      <c r="B6" s="18" t="s">
        <v>78</v>
      </c>
      <c r="C6" s="18" t="s">
        <v>78</v>
      </c>
      <c r="D6" s="18" t="s">
        <v>79</v>
      </c>
      <c r="E6" s="18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" customFormat="1" ht="14.25" customHeight="1" spans="1:25">
      <c r="A7" s="19"/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="1" customFormat="1" ht="14.25" customHeight="1" spans="1:25">
      <c r="A8" s="19"/>
      <c r="B8" s="19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="1" customFormat="1" ht="14.25" customHeight="1" spans="1:25">
      <c r="A9" s="19"/>
      <c r="B9" s="19"/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ht="14.25" customHeight="1" spans="1:25">
      <c r="A10" s="21"/>
      <c r="B10" s="21"/>
      <c r="C10" s="21"/>
      <c r="D10" s="22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4.25" customHeight="1"/>
    <row r="12" ht="16.5" customHeight="1" spans="1:7">
      <c r="A12" s="24" t="s">
        <v>264</v>
      </c>
      <c r="B12" s="24"/>
      <c r="C12" s="24"/>
      <c r="D12" s="24"/>
      <c r="E12" s="24"/>
      <c r="F12" s="24"/>
      <c r="G12" s="24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9"/>
  <sheetViews>
    <sheetView tabSelected="1" workbookViewId="0">
      <selection activeCell="L5" sqref="L5:L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5" width="13.5583333333333" style="1" customWidth="1"/>
    <col min="6" max="6" width="7.558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7.44166666666667" style="1" customWidth="1"/>
    <col min="13" max="13" width="8.55833333333333" style="1" customWidth="1"/>
    <col min="14" max="14" width="5.75" style="1" customWidth="1"/>
    <col min="15" max="15" width="8.89166666666667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3.89166666666667" style="1" customWidth="1"/>
    <col min="22" max="22" width="5.25" style="1" customWidth="1"/>
    <col min="23" max="23" width="2.33333333333333" style="1" customWidth="1"/>
    <col min="24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2.44166666666667" style="1" customWidth="1"/>
    <col min="31" max="31" width="2.55833333333333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4" t="s">
        <v>265</v>
      </c>
      <c r="AI1" s="14"/>
    </row>
    <row r="2" ht="23.45" customHeight="1" spans="1:3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4" t="s">
        <v>3</v>
      </c>
      <c r="AI3" s="14"/>
    </row>
    <row r="4" ht="14.25" customHeight="1" spans="1:35">
      <c r="A4" s="4" t="s">
        <v>56</v>
      </c>
      <c r="B4" s="4"/>
      <c r="C4" s="4"/>
      <c r="D4" s="4" t="s">
        <v>229</v>
      </c>
      <c r="E4" s="4" t="s">
        <v>257</v>
      </c>
      <c r="F4" s="4" t="s">
        <v>267</v>
      </c>
      <c r="G4" s="4" t="s">
        <v>268</v>
      </c>
      <c r="H4" s="4" t="s">
        <v>269</v>
      </c>
      <c r="I4" s="4" t="s">
        <v>270</v>
      </c>
      <c r="J4" s="4" t="s">
        <v>271</v>
      </c>
      <c r="K4" s="4" t="s">
        <v>272</v>
      </c>
      <c r="L4" s="4" t="s">
        <v>273</v>
      </c>
      <c r="M4" s="4"/>
      <c r="N4" s="4"/>
      <c r="O4" s="4"/>
      <c r="P4" s="4"/>
      <c r="Q4" s="4"/>
      <c r="R4" s="4"/>
      <c r="S4" s="4"/>
      <c r="T4" s="4"/>
      <c r="U4" s="4" t="s">
        <v>274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232</v>
      </c>
      <c r="N5" s="4"/>
      <c r="O5" s="4"/>
      <c r="P5" s="4" t="s">
        <v>233</v>
      </c>
      <c r="Q5" s="4" t="s">
        <v>234</v>
      </c>
      <c r="R5" s="4" t="s">
        <v>235</v>
      </c>
      <c r="S5" s="4" t="s">
        <v>236</v>
      </c>
      <c r="T5" s="4" t="s">
        <v>276</v>
      </c>
      <c r="U5" s="4" t="s">
        <v>9</v>
      </c>
      <c r="V5" s="4" t="s">
        <v>277</v>
      </c>
      <c r="W5" s="4"/>
      <c r="X5" s="4"/>
      <c r="Y5" s="4"/>
      <c r="Z5" s="4"/>
      <c r="AA5" s="4"/>
      <c r="AB5" s="4"/>
      <c r="AC5" s="4"/>
      <c r="AD5" s="4"/>
      <c r="AE5" s="4" t="s">
        <v>278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279</v>
      </c>
      <c r="O6" s="4" t="s">
        <v>239</v>
      </c>
      <c r="P6" s="4"/>
      <c r="Q6" s="4"/>
      <c r="R6" s="4"/>
      <c r="S6" s="4"/>
      <c r="T6" s="4"/>
      <c r="U6" s="4"/>
      <c r="V6" s="4" t="s">
        <v>66</v>
      </c>
      <c r="W6" s="4" t="s">
        <v>280</v>
      </c>
      <c r="X6" s="4"/>
      <c r="Y6" s="4"/>
      <c r="Z6" s="4"/>
      <c r="AA6" s="4" t="s">
        <v>281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282</v>
      </c>
      <c r="Y8" s="4" t="s">
        <v>283</v>
      </c>
      <c r="Z8" s="4" t="s">
        <v>284</v>
      </c>
      <c r="AA8" s="4" t="s">
        <v>66</v>
      </c>
      <c r="AB8" s="4" t="s">
        <v>282</v>
      </c>
      <c r="AC8" s="4" t="s">
        <v>283</v>
      </c>
      <c r="AD8" s="4" t="s">
        <v>284</v>
      </c>
      <c r="AE8" s="4" t="s">
        <v>66</v>
      </c>
      <c r="AF8" s="4" t="s">
        <v>282</v>
      </c>
      <c r="AG8" s="4" t="s">
        <v>283</v>
      </c>
      <c r="AH8" s="4" t="s">
        <v>284</v>
      </c>
      <c r="AI8" s="4"/>
    </row>
    <row r="9" ht="14.25" customHeight="1" spans="1:35">
      <c r="A9" s="5" t="s">
        <v>79</v>
      </c>
      <c r="B9" s="5" t="s">
        <v>79</v>
      </c>
      <c r="C9" s="5" t="s">
        <v>79</v>
      </c>
      <c r="D9" s="5" t="s">
        <v>79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79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</row>
    <row r="10" ht="25" customHeight="1" spans="1:35">
      <c r="A10" s="6"/>
      <c r="B10" s="6"/>
      <c r="C10" s="6"/>
      <c r="D10" s="6" t="s">
        <v>80</v>
      </c>
      <c r="E10" s="6" t="s">
        <v>258</v>
      </c>
      <c r="F10" s="7"/>
      <c r="G10" s="7"/>
      <c r="H10" s="7"/>
      <c r="I10" s="7"/>
      <c r="J10" s="9"/>
      <c r="K10" s="10"/>
      <c r="L10" s="11">
        <f>M10</f>
        <v>37.8</v>
      </c>
      <c r="M10" s="11">
        <f t="shared" ref="M10:M17" si="0">O10</f>
        <v>37.8</v>
      </c>
      <c r="N10" s="11"/>
      <c r="O10" s="11">
        <f>O11+O12+O13+O14+O15+O16+O17</f>
        <v>37.8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5"/>
    </row>
    <row r="11" ht="25" customHeight="1" spans="1:35">
      <c r="A11" s="6" t="s">
        <v>82</v>
      </c>
      <c r="B11" s="6" t="s">
        <v>83</v>
      </c>
      <c r="C11" s="6" t="s">
        <v>84</v>
      </c>
      <c r="D11" s="6" t="s">
        <v>285</v>
      </c>
      <c r="E11" s="6" t="s">
        <v>85</v>
      </c>
      <c r="F11" s="7"/>
      <c r="G11" s="6" t="s">
        <v>286</v>
      </c>
      <c r="H11" s="7"/>
      <c r="I11" s="7"/>
      <c r="J11" s="9">
        <v>100</v>
      </c>
      <c r="K11" s="10">
        <v>200</v>
      </c>
      <c r="L11" s="11">
        <f t="shared" ref="L11:L17" si="1">M11</f>
        <v>2</v>
      </c>
      <c r="M11" s="11">
        <f t="shared" si="0"/>
        <v>2</v>
      </c>
      <c r="N11" s="11"/>
      <c r="O11" s="11">
        <v>2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5"/>
    </row>
    <row r="12" s="1" customFormat="1" ht="25" customHeight="1" spans="1:35">
      <c r="A12" s="6" t="s">
        <v>82</v>
      </c>
      <c r="B12" s="6" t="s">
        <v>83</v>
      </c>
      <c r="C12" s="6" t="s">
        <v>84</v>
      </c>
      <c r="D12" s="6" t="s">
        <v>285</v>
      </c>
      <c r="E12" s="6" t="s">
        <v>85</v>
      </c>
      <c r="F12" s="7"/>
      <c r="G12" s="6" t="s">
        <v>287</v>
      </c>
      <c r="H12" s="7"/>
      <c r="I12" s="7"/>
      <c r="J12" s="9">
        <v>10</v>
      </c>
      <c r="K12" s="10">
        <v>4000</v>
      </c>
      <c r="L12" s="11">
        <f t="shared" si="1"/>
        <v>4</v>
      </c>
      <c r="M12" s="11">
        <f t="shared" si="0"/>
        <v>4</v>
      </c>
      <c r="N12" s="11"/>
      <c r="O12" s="11">
        <v>4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5"/>
    </row>
    <row r="13" s="1" customFormat="1" ht="25" customHeight="1" spans="1:35">
      <c r="A13" s="6" t="s">
        <v>82</v>
      </c>
      <c r="B13" s="6" t="s">
        <v>83</v>
      </c>
      <c r="C13" s="6" t="s">
        <v>84</v>
      </c>
      <c r="D13" s="6" t="s">
        <v>285</v>
      </c>
      <c r="E13" s="6" t="s">
        <v>85</v>
      </c>
      <c r="F13" s="7"/>
      <c r="G13" s="6" t="s">
        <v>288</v>
      </c>
      <c r="H13" s="7"/>
      <c r="I13" s="7"/>
      <c r="J13" s="9">
        <v>17</v>
      </c>
      <c r="K13" s="10">
        <v>7000</v>
      </c>
      <c r="L13" s="11">
        <f t="shared" si="1"/>
        <v>11.9</v>
      </c>
      <c r="M13" s="11">
        <f t="shared" si="0"/>
        <v>11.9</v>
      </c>
      <c r="N13" s="11"/>
      <c r="O13" s="11">
        <v>11.9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</row>
    <row r="14" s="1" customFormat="1" ht="25" customHeight="1" spans="1:35">
      <c r="A14" s="6" t="s">
        <v>82</v>
      </c>
      <c r="B14" s="6" t="s">
        <v>83</v>
      </c>
      <c r="C14" s="6" t="s">
        <v>84</v>
      </c>
      <c r="D14" s="6" t="s">
        <v>285</v>
      </c>
      <c r="E14" s="6" t="s">
        <v>85</v>
      </c>
      <c r="F14" s="7"/>
      <c r="G14" s="6" t="s">
        <v>289</v>
      </c>
      <c r="H14" s="7"/>
      <c r="I14" s="7"/>
      <c r="J14" s="9">
        <v>17</v>
      </c>
      <c r="K14" s="10">
        <v>2000</v>
      </c>
      <c r="L14" s="11">
        <f t="shared" si="1"/>
        <v>3.4</v>
      </c>
      <c r="M14" s="11">
        <f t="shared" si="0"/>
        <v>3.4</v>
      </c>
      <c r="N14" s="11"/>
      <c r="O14" s="11">
        <v>3.4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5"/>
    </row>
    <row r="15" s="1" customFormat="1" ht="25" customHeight="1" spans="1:35">
      <c r="A15" s="6" t="s">
        <v>82</v>
      </c>
      <c r="B15" s="6" t="s">
        <v>83</v>
      </c>
      <c r="C15" s="6" t="s">
        <v>84</v>
      </c>
      <c r="D15" s="6" t="s">
        <v>285</v>
      </c>
      <c r="E15" s="6" t="s">
        <v>85</v>
      </c>
      <c r="F15" s="7"/>
      <c r="G15" s="6" t="s">
        <v>290</v>
      </c>
      <c r="H15" s="7"/>
      <c r="I15" s="7"/>
      <c r="J15" s="9">
        <v>17</v>
      </c>
      <c r="K15" s="10">
        <v>5000</v>
      </c>
      <c r="L15" s="11">
        <f t="shared" si="1"/>
        <v>8.5</v>
      </c>
      <c r="M15" s="11">
        <f t="shared" si="0"/>
        <v>8.5</v>
      </c>
      <c r="N15" s="11"/>
      <c r="O15" s="11">
        <v>8.5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5"/>
    </row>
    <row r="16" s="1" customFormat="1" ht="25" customHeight="1" spans="1:35">
      <c r="A16" s="6" t="s">
        <v>82</v>
      </c>
      <c r="B16" s="6" t="s">
        <v>83</v>
      </c>
      <c r="C16" s="6" t="s">
        <v>84</v>
      </c>
      <c r="D16" s="6" t="s">
        <v>285</v>
      </c>
      <c r="E16" s="6" t="s">
        <v>85</v>
      </c>
      <c r="F16" s="7"/>
      <c r="G16" s="6" t="s">
        <v>291</v>
      </c>
      <c r="H16" s="7"/>
      <c r="I16" s="7"/>
      <c r="J16" s="9">
        <v>8</v>
      </c>
      <c r="K16" s="10">
        <v>6250</v>
      </c>
      <c r="L16" s="11">
        <f t="shared" si="1"/>
        <v>5</v>
      </c>
      <c r="M16" s="11">
        <f t="shared" si="0"/>
        <v>5</v>
      </c>
      <c r="N16" s="11"/>
      <c r="O16" s="11">
        <v>5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5"/>
    </row>
    <row r="17" ht="25" customHeight="1" spans="1:35">
      <c r="A17" s="6" t="s">
        <v>82</v>
      </c>
      <c r="B17" s="6" t="s">
        <v>83</v>
      </c>
      <c r="C17" s="6" t="s">
        <v>84</v>
      </c>
      <c r="D17" s="6" t="s">
        <v>285</v>
      </c>
      <c r="E17" s="6" t="s">
        <v>85</v>
      </c>
      <c r="F17" s="8"/>
      <c r="G17" s="8" t="s">
        <v>292</v>
      </c>
      <c r="H17" s="8"/>
      <c r="I17" s="8"/>
      <c r="J17" s="13">
        <v>60</v>
      </c>
      <c r="K17" s="13">
        <v>500</v>
      </c>
      <c r="L17" s="11">
        <f t="shared" si="1"/>
        <v>3</v>
      </c>
      <c r="M17" s="11">
        <f t="shared" si="0"/>
        <v>3</v>
      </c>
      <c r="N17" s="13"/>
      <c r="O17" s="13">
        <v>3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ht="14.25" customHeight="1"/>
    <row r="19" ht="14.25" customHeight="1" spans="8:8">
      <c r="H19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opLeftCell="A16" workbookViewId="0">
      <selection activeCell="E39" sqref="E39"/>
    </sheetView>
  </sheetViews>
  <sheetFormatPr defaultColWidth="10" defaultRowHeight="13.5"/>
  <cols>
    <col min="1" max="1" width="28.3833333333333" customWidth="1"/>
    <col min="2" max="2" width="13.6666666666667" customWidth="1"/>
    <col min="3" max="3" width="41" customWidth="1"/>
    <col min="4" max="4" width="14" customWidth="1"/>
    <col min="5" max="5" width="15.5" customWidth="1"/>
    <col min="6" max="6" width="12.8833333333333" customWidth="1"/>
    <col min="7" max="7" width="14" customWidth="1"/>
    <col min="8" max="20" width="9.75" customWidth="1"/>
  </cols>
  <sheetData>
    <row r="1" spans="1:19">
      <c r="A1" s="25"/>
      <c r="B1" s="16"/>
      <c r="C1" s="16"/>
      <c r="D1" s="16"/>
      <c r="E1" s="16"/>
      <c r="F1" s="16"/>
      <c r="G1" s="25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19.5" spans="1:19">
      <c r="A2" s="17" t="s">
        <v>2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">
      <c r="A3" s="16"/>
      <c r="B3" s="16"/>
      <c r="C3" s="16"/>
      <c r="D3" s="16"/>
      <c r="E3" s="16"/>
      <c r="F3" s="16"/>
      <c r="G3" s="25" t="s">
        <v>3</v>
      </c>
    </row>
    <row r="4" spans="1:7">
      <c r="A4" s="76" t="s">
        <v>4</v>
      </c>
      <c r="B4" s="76"/>
      <c r="C4" s="76" t="s">
        <v>5</v>
      </c>
      <c r="D4" s="76"/>
      <c r="E4" s="76"/>
      <c r="F4" s="76"/>
      <c r="G4" s="76"/>
    </row>
    <row r="5" spans="1:7">
      <c r="A5" s="18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</row>
    <row r="6" spans="1:7">
      <c r="A6" s="22" t="s">
        <v>13</v>
      </c>
      <c r="B6" s="77">
        <v>2775.969071</v>
      </c>
      <c r="C6" s="22" t="s">
        <v>14</v>
      </c>
      <c r="D6" s="77">
        <f>SUM(E6:G6)</f>
        <v>0</v>
      </c>
      <c r="E6" s="77"/>
      <c r="F6" s="77"/>
      <c r="G6" s="77"/>
    </row>
    <row r="7" spans="1:7">
      <c r="A7" s="22" t="s">
        <v>15</v>
      </c>
      <c r="B7" s="77"/>
      <c r="C7" s="22" t="s">
        <v>16</v>
      </c>
      <c r="D7" s="77">
        <f t="shared" ref="D7:D33" si="0">SUM(E7:G7)</f>
        <v>0</v>
      </c>
      <c r="E7" s="77"/>
      <c r="F7" s="77"/>
      <c r="G7" s="77"/>
    </row>
    <row r="8" spans="1:7">
      <c r="A8" s="22" t="s">
        <v>17</v>
      </c>
      <c r="B8" s="77"/>
      <c r="C8" s="22" t="s">
        <v>18</v>
      </c>
      <c r="D8" s="77">
        <f t="shared" si="0"/>
        <v>0</v>
      </c>
      <c r="E8" s="77"/>
      <c r="F8" s="77"/>
      <c r="G8" s="77"/>
    </row>
    <row r="9" spans="1:7">
      <c r="A9" s="22"/>
      <c r="B9" s="77"/>
      <c r="C9" s="22" t="s">
        <v>19</v>
      </c>
      <c r="D9" s="77">
        <f t="shared" si="0"/>
        <v>0</v>
      </c>
      <c r="E9" s="77"/>
      <c r="F9" s="77"/>
      <c r="G9" s="77"/>
    </row>
    <row r="10" spans="1:7">
      <c r="A10" s="22"/>
      <c r="B10" s="77"/>
      <c r="C10" s="22" t="s">
        <v>20</v>
      </c>
      <c r="D10" s="77">
        <f t="shared" si="0"/>
        <v>1972.668103</v>
      </c>
      <c r="E10" s="77">
        <v>1972.668103</v>
      </c>
      <c r="F10" s="77"/>
      <c r="G10" s="77"/>
    </row>
    <row r="11" spans="1:7">
      <c r="A11" s="22"/>
      <c r="B11" s="77"/>
      <c r="C11" s="22" t="s">
        <v>21</v>
      </c>
      <c r="D11" s="77">
        <f t="shared" si="0"/>
        <v>0</v>
      </c>
      <c r="E11" s="77"/>
      <c r="F11" s="77"/>
      <c r="G11" s="77"/>
    </row>
    <row r="12" spans="1:7">
      <c r="A12" s="22"/>
      <c r="B12" s="77"/>
      <c r="C12" s="22" t="s">
        <v>22</v>
      </c>
      <c r="D12" s="77">
        <f t="shared" si="0"/>
        <v>0</v>
      </c>
      <c r="E12" s="77"/>
      <c r="F12" s="77"/>
      <c r="G12" s="77"/>
    </row>
    <row r="13" spans="1:7">
      <c r="A13" s="22"/>
      <c r="B13" s="77"/>
      <c r="C13" s="22" t="s">
        <v>23</v>
      </c>
      <c r="D13" s="77">
        <f t="shared" si="0"/>
        <v>505.388648</v>
      </c>
      <c r="E13" s="77">
        <v>505.388648</v>
      </c>
      <c r="F13" s="77"/>
      <c r="G13" s="77"/>
    </row>
    <row r="14" spans="1:7">
      <c r="A14" s="22"/>
      <c r="B14" s="77"/>
      <c r="C14" s="22" t="s">
        <v>24</v>
      </c>
      <c r="D14" s="77">
        <f t="shared" si="0"/>
        <v>117.359396</v>
      </c>
      <c r="E14" s="77">
        <v>117.359396</v>
      </c>
      <c r="F14" s="77"/>
      <c r="G14" s="77"/>
    </row>
    <row r="15" spans="1:7">
      <c r="A15" s="22"/>
      <c r="B15" s="77"/>
      <c r="C15" s="22" t="s">
        <v>25</v>
      </c>
      <c r="D15" s="77">
        <f t="shared" si="0"/>
        <v>0</v>
      </c>
      <c r="E15" s="77"/>
      <c r="F15" s="77"/>
      <c r="G15" s="77"/>
    </row>
    <row r="16" spans="1:7">
      <c r="A16" s="22"/>
      <c r="B16" s="77"/>
      <c r="C16" s="22" t="s">
        <v>26</v>
      </c>
      <c r="D16" s="77">
        <f t="shared" si="0"/>
        <v>0</v>
      </c>
      <c r="E16" s="77"/>
      <c r="F16" s="77"/>
      <c r="G16" s="77"/>
    </row>
    <row r="17" spans="1:7">
      <c r="A17" s="22"/>
      <c r="B17" s="77"/>
      <c r="C17" s="22" t="s">
        <v>27</v>
      </c>
      <c r="D17" s="77">
        <f t="shared" si="0"/>
        <v>0</v>
      </c>
      <c r="E17" s="77"/>
      <c r="F17" s="77"/>
      <c r="G17" s="77"/>
    </row>
    <row r="18" spans="1:7">
      <c r="A18" s="22"/>
      <c r="B18" s="77"/>
      <c r="C18" s="22" t="s">
        <v>28</v>
      </c>
      <c r="D18" s="77">
        <f t="shared" si="0"/>
        <v>0</v>
      </c>
      <c r="E18" s="77"/>
      <c r="F18" s="77"/>
      <c r="G18" s="77"/>
    </row>
    <row r="19" spans="1:7">
      <c r="A19" s="22"/>
      <c r="B19" s="77"/>
      <c r="C19" s="22" t="s">
        <v>29</v>
      </c>
      <c r="D19" s="77">
        <f t="shared" si="0"/>
        <v>0</v>
      </c>
      <c r="E19" s="77"/>
      <c r="F19" s="77"/>
      <c r="G19" s="77"/>
    </row>
    <row r="20" spans="1:7">
      <c r="A20" s="22"/>
      <c r="B20" s="77"/>
      <c r="C20" s="22" t="s">
        <v>30</v>
      </c>
      <c r="D20" s="77">
        <f t="shared" si="0"/>
        <v>0</v>
      </c>
      <c r="E20" s="77"/>
      <c r="F20" s="77"/>
      <c r="G20" s="77"/>
    </row>
    <row r="21" spans="1:7">
      <c r="A21" s="22"/>
      <c r="B21" s="77"/>
      <c r="C21" s="22" t="s">
        <v>31</v>
      </c>
      <c r="D21" s="77">
        <f t="shared" si="0"/>
        <v>0</v>
      </c>
      <c r="E21" s="77"/>
      <c r="F21" s="77"/>
      <c r="G21" s="77"/>
    </row>
    <row r="22" spans="1:7">
      <c r="A22" s="22"/>
      <c r="B22" s="77"/>
      <c r="C22" s="22" t="s">
        <v>32</v>
      </c>
      <c r="D22" s="77">
        <f t="shared" si="0"/>
        <v>0</v>
      </c>
      <c r="E22" s="77"/>
      <c r="F22" s="77"/>
      <c r="G22" s="77"/>
    </row>
    <row r="23" spans="1:7">
      <c r="A23" s="22"/>
      <c r="B23" s="77"/>
      <c r="C23" s="22" t="s">
        <v>33</v>
      </c>
      <c r="D23" s="77">
        <f t="shared" si="0"/>
        <v>0</v>
      </c>
      <c r="E23" s="77"/>
      <c r="F23" s="77"/>
      <c r="G23" s="77"/>
    </row>
    <row r="24" spans="1:7">
      <c r="A24" s="22"/>
      <c r="B24" s="77"/>
      <c r="C24" s="22" t="s">
        <v>34</v>
      </c>
      <c r="D24" s="77">
        <f t="shared" si="0"/>
        <v>180.552924</v>
      </c>
      <c r="E24" s="77">
        <v>180.552924</v>
      </c>
      <c r="F24" s="77"/>
      <c r="G24" s="77"/>
    </row>
    <row r="25" spans="1:7">
      <c r="A25" s="22"/>
      <c r="B25" s="77"/>
      <c r="C25" s="22" t="s">
        <v>35</v>
      </c>
      <c r="D25" s="77">
        <f t="shared" si="0"/>
        <v>0</v>
      </c>
      <c r="E25" s="77"/>
      <c r="F25" s="77"/>
      <c r="G25" s="77"/>
    </row>
    <row r="26" spans="1:7">
      <c r="A26" s="22"/>
      <c r="B26" s="77"/>
      <c r="C26" s="22" t="s">
        <v>36</v>
      </c>
      <c r="D26" s="77">
        <f t="shared" si="0"/>
        <v>0</v>
      </c>
      <c r="E26" s="77"/>
      <c r="F26" s="77"/>
      <c r="G26" s="77"/>
    </row>
    <row r="27" spans="1:7">
      <c r="A27" s="22"/>
      <c r="B27" s="77"/>
      <c r="C27" s="22" t="s">
        <v>37</v>
      </c>
      <c r="D27" s="77">
        <f t="shared" si="0"/>
        <v>0</v>
      </c>
      <c r="E27" s="77"/>
      <c r="F27" s="77"/>
      <c r="G27" s="77"/>
    </row>
    <row r="28" spans="1:7">
      <c r="A28" s="22"/>
      <c r="B28" s="77"/>
      <c r="C28" s="22" t="s">
        <v>38</v>
      </c>
      <c r="D28" s="77">
        <f t="shared" si="0"/>
        <v>0</v>
      </c>
      <c r="E28" s="77"/>
      <c r="F28" s="77"/>
      <c r="G28" s="77"/>
    </row>
    <row r="29" spans="1:7">
      <c r="A29" s="22"/>
      <c r="B29" s="77"/>
      <c r="C29" s="22" t="s">
        <v>39</v>
      </c>
      <c r="D29" s="77">
        <f t="shared" si="0"/>
        <v>0</v>
      </c>
      <c r="E29" s="77"/>
      <c r="F29" s="77"/>
      <c r="G29" s="77"/>
    </row>
    <row r="30" spans="1:7">
      <c r="A30" s="22"/>
      <c r="B30" s="77"/>
      <c r="C30" s="22" t="s">
        <v>40</v>
      </c>
      <c r="D30" s="77">
        <f t="shared" si="0"/>
        <v>0</v>
      </c>
      <c r="E30" s="77"/>
      <c r="F30" s="77"/>
      <c r="G30" s="77"/>
    </row>
    <row r="31" spans="1:7">
      <c r="A31" s="22"/>
      <c r="B31" s="77"/>
      <c r="C31" s="22" t="s">
        <v>41</v>
      </c>
      <c r="D31" s="77">
        <f t="shared" si="0"/>
        <v>0</v>
      </c>
      <c r="E31" s="77"/>
      <c r="F31" s="77"/>
      <c r="G31" s="77"/>
    </row>
    <row r="32" spans="1:7">
      <c r="A32" s="22"/>
      <c r="B32" s="77"/>
      <c r="C32" s="22" t="s">
        <v>42</v>
      </c>
      <c r="D32" s="77">
        <f t="shared" si="0"/>
        <v>0</v>
      </c>
      <c r="E32" s="77"/>
      <c r="F32" s="77"/>
      <c r="G32" s="77"/>
    </row>
    <row r="33" spans="1:7">
      <c r="A33" s="22"/>
      <c r="B33" s="77"/>
      <c r="C33" s="22" t="s">
        <v>43</v>
      </c>
      <c r="D33" s="77">
        <f t="shared" si="0"/>
        <v>0</v>
      </c>
      <c r="E33" s="77"/>
      <c r="F33" s="77"/>
      <c r="G33" s="77"/>
    </row>
    <row r="34" spans="1:7">
      <c r="A34" s="76" t="s">
        <v>44</v>
      </c>
      <c r="B34" s="77">
        <f>SUM(B6:B33)</f>
        <v>2775.969071</v>
      </c>
      <c r="C34" s="76" t="s">
        <v>45</v>
      </c>
      <c r="D34" s="77">
        <f>SUM(D6:D33)</f>
        <v>2775.969071</v>
      </c>
      <c r="E34" s="77">
        <f>SUM(E6:E33)</f>
        <v>2775.969071</v>
      </c>
      <c r="F34" s="77">
        <f>SUM(F6:F33)</f>
        <v>0</v>
      </c>
      <c r="G34" s="77">
        <f>SUM(G6:G33)</f>
        <v>0</v>
      </c>
    </row>
    <row r="35" spans="1:7">
      <c r="A35" s="22" t="s">
        <v>46</v>
      </c>
      <c r="B35" s="77">
        <f>SUM(B36:B38)</f>
        <v>0</v>
      </c>
      <c r="C35" s="22" t="s">
        <v>47</v>
      </c>
      <c r="D35" s="77"/>
      <c r="E35" s="77"/>
      <c r="F35" s="77"/>
      <c r="G35" s="77"/>
    </row>
    <row r="36" spans="1:7">
      <c r="A36" s="22" t="s">
        <v>48</v>
      </c>
      <c r="B36" s="77"/>
      <c r="C36" s="22"/>
      <c r="D36" s="77"/>
      <c r="E36" s="77"/>
      <c r="F36" s="77"/>
      <c r="G36" s="77"/>
    </row>
    <row r="37" spans="1:7">
      <c r="A37" s="22" t="s">
        <v>49</v>
      </c>
      <c r="B37" s="77"/>
      <c r="C37" s="22"/>
      <c r="D37" s="77"/>
      <c r="E37" s="77"/>
      <c r="F37" s="77"/>
      <c r="G37" s="77"/>
    </row>
    <row r="38" spans="1:7">
      <c r="A38" s="22" t="s">
        <v>50</v>
      </c>
      <c r="B38" s="77"/>
      <c r="C38" s="22"/>
      <c r="D38" s="77"/>
      <c r="E38" s="77"/>
      <c r="F38" s="77"/>
      <c r="G38" s="77"/>
    </row>
    <row r="39" spans="1:7">
      <c r="A39" s="76" t="s">
        <v>51</v>
      </c>
      <c r="B39" s="77">
        <f>B34+B35</f>
        <v>2775.969071</v>
      </c>
      <c r="C39" s="76" t="s">
        <v>52</v>
      </c>
      <c r="D39" s="77">
        <f>D34+D35</f>
        <v>2775.969071</v>
      </c>
      <c r="E39" s="77">
        <f>E34+E35</f>
        <v>2775.969071</v>
      </c>
      <c r="F39" s="77">
        <f>F34+F35</f>
        <v>0</v>
      </c>
      <c r="G39" s="7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opLeftCell="A5" workbookViewId="0">
      <selection activeCell="G7" sqref="G7"/>
    </sheetView>
  </sheetViews>
  <sheetFormatPr defaultColWidth="10" defaultRowHeight="13.5"/>
  <cols>
    <col min="1" max="1" width="3.5" customWidth="1"/>
    <col min="2" max="3" width="3.13333333333333" customWidth="1"/>
    <col min="4" max="4" width="7.66666666666667" customWidth="1"/>
    <col min="5" max="5" width="15.3333333333333" customWidth="1"/>
    <col min="6" max="6" width="8.55833333333333" customWidth="1"/>
    <col min="7" max="7" width="10" customWidth="1"/>
    <col min="8" max="8" width="9.775" customWidth="1"/>
    <col min="9" max="9" width="9.55833333333333" customWidth="1"/>
    <col min="10" max="10" width="8.44166666666667" customWidth="1"/>
    <col min="11" max="11" width="4.775" customWidth="1"/>
    <col min="12" max="12" width="8.225" customWidth="1"/>
    <col min="13" max="13" width="8.66666666666667" customWidth="1"/>
    <col min="14" max="15" width="8.775" customWidth="1"/>
    <col min="16" max="16" width="5.89166666666667" customWidth="1"/>
    <col min="17" max="17" width="4.10833333333333" customWidth="1"/>
    <col min="18" max="18" width="6.875" customWidth="1"/>
    <col min="19" max="19" width="3.10833333333333" customWidth="1"/>
    <col min="20" max="20" width="4.13333333333333" customWidth="1"/>
    <col min="21" max="21" width="3.55833333333333" customWidth="1"/>
    <col min="22" max="22" width="4.38333333333333" customWidth="1"/>
    <col min="23" max="23" width="3.25" customWidth="1"/>
    <col min="24" max="24" width="3.38333333333333" customWidth="1"/>
    <col min="25" max="25" width="3.25" customWidth="1"/>
    <col min="26" max="26" width="9.75" customWidth="1"/>
  </cols>
  <sheetData>
    <row r="1" customHeight="1" spans="1:2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5" t="s">
        <v>54</v>
      </c>
      <c r="Y1" s="25"/>
    </row>
    <row r="2" ht="19.5" customHeight="1" spans="1:25">
      <c r="A2" s="17" t="s">
        <v>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74" t="s">
        <v>3</v>
      </c>
      <c r="X3" s="74"/>
      <c r="Y3" s="74"/>
    </row>
    <row r="4" ht="14.25" customHeight="1" spans="1:25">
      <c r="A4" s="18" t="s">
        <v>56</v>
      </c>
      <c r="B4" s="18"/>
      <c r="C4" s="18"/>
      <c r="D4" s="18" t="s">
        <v>57</v>
      </c>
      <c r="E4" s="18" t="s">
        <v>58</v>
      </c>
      <c r="F4" s="18" t="s">
        <v>59</v>
      </c>
      <c r="G4" s="18" t="s">
        <v>60</v>
      </c>
      <c r="H4" s="18"/>
      <c r="I4" s="18"/>
      <c r="J4" s="18"/>
      <c r="K4" s="18"/>
      <c r="L4" s="18" t="s">
        <v>61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62</v>
      </c>
      <c r="X4" s="18"/>
      <c r="Y4" s="18"/>
    </row>
    <row r="5" ht="70.5" customHeight="1" spans="1:25">
      <c r="A5" s="18" t="s">
        <v>63</v>
      </c>
      <c r="B5" s="18" t="s">
        <v>64</v>
      </c>
      <c r="C5" s="18" t="s">
        <v>65</v>
      </c>
      <c r="D5" s="18"/>
      <c r="E5" s="18"/>
      <c r="F5" s="18"/>
      <c r="G5" s="18" t="s">
        <v>66</v>
      </c>
      <c r="H5" s="18" t="s">
        <v>67</v>
      </c>
      <c r="I5" s="18" t="s">
        <v>68</v>
      </c>
      <c r="J5" s="18" t="s">
        <v>69</v>
      </c>
      <c r="K5" s="18" t="s">
        <v>70</v>
      </c>
      <c r="L5" s="18" t="s">
        <v>66</v>
      </c>
      <c r="M5" s="18" t="s">
        <v>67</v>
      </c>
      <c r="N5" s="18" t="s">
        <v>68</v>
      </c>
      <c r="O5" s="18" t="s">
        <v>69</v>
      </c>
      <c r="P5" s="18" t="s">
        <v>71</v>
      </c>
      <c r="Q5" s="18" t="s">
        <v>72</v>
      </c>
      <c r="R5" s="18" t="s">
        <v>73</v>
      </c>
      <c r="S5" s="18" t="s">
        <v>74</v>
      </c>
      <c r="T5" s="18" t="s">
        <v>75</v>
      </c>
      <c r="U5" s="18" t="s">
        <v>70</v>
      </c>
      <c r="V5" s="18" t="s">
        <v>76</v>
      </c>
      <c r="W5" s="18" t="s">
        <v>66</v>
      </c>
      <c r="X5" s="18" t="s">
        <v>60</v>
      </c>
      <c r="Y5" s="18" t="s">
        <v>77</v>
      </c>
    </row>
    <row r="6" ht="14.25" customHeight="1" spans="1:25">
      <c r="A6" s="18" t="s">
        <v>78</v>
      </c>
      <c r="B6" s="18" t="s">
        <v>78</v>
      </c>
      <c r="C6" s="18" t="s">
        <v>78</v>
      </c>
      <c r="D6" s="18" t="s">
        <v>79</v>
      </c>
      <c r="E6" s="18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customFormat="1" ht="27" customHeight="1" spans="1:25">
      <c r="A7" s="27"/>
      <c r="B7" s="27"/>
      <c r="C7" s="27"/>
      <c r="D7" s="28" t="s">
        <v>80</v>
      </c>
      <c r="E7" s="29" t="s">
        <v>81</v>
      </c>
      <c r="F7" s="70">
        <v>2775.969071</v>
      </c>
      <c r="G7" s="70">
        <v>2331.942511</v>
      </c>
      <c r="H7" s="70">
        <v>2023.731257</v>
      </c>
      <c r="I7" s="70">
        <v>128.667654</v>
      </c>
      <c r="J7" s="70">
        <v>179.5436</v>
      </c>
      <c r="K7" s="72">
        <f>K8+K9+K10+K11+K12+K13+K14+K15</f>
        <v>0</v>
      </c>
      <c r="L7" s="70">
        <v>444.02656</v>
      </c>
      <c r="M7" s="70">
        <v>301.31836</v>
      </c>
      <c r="N7" s="70">
        <v>18.6858</v>
      </c>
      <c r="O7" s="70">
        <v>86.2224</v>
      </c>
      <c r="P7" s="72">
        <f>P8+P9+P10+P11+P12+P13+P14+P15</f>
        <v>0</v>
      </c>
      <c r="Q7" s="72">
        <f>Q8+Q9+Q10+Q11+Q12+Q13+Q14+Q15</f>
        <v>0</v>
      </c>
      <c r="R7" s="70">
        <f>R8+R9+R10+R11+R12+R13+R14+R15</f>
        <v>37.8</v>
      </c>
      <c r="S7" s="18"/>
      <c r="T7" s="18"/>
      <c r="U7" s="18"/>
      <c r="V7" s="18"/>
      <c r="W7" s="18"/>
      <c r="X7" s="18"/>
      <c r="Y7" s="18"/>
    </row>
    <row r="8" s="1" customFormat="1" ht="14.25" customHeight="1" spans="1:25">
      <c r="A8" s="6" t="s">
        <v>82</v>
      </c>
      <c r="B8" s="6" t="s">
        <v>83</v>
      </c>
      <c r="C8" s="6" t="s">
        <v>84</v>
      </c>
      <c r="D8" s="6"/>
      <c r="E8" s="19" t="s">
        <v>85</v>
      </c>
      <c r="F8" s="71">
        <v>141.6858</v>
      </c>
      <c r="G8" s="71">
        <v>21</v>
      </c>
      <c r="H8" s="71">
        <v>0</v>
      </c>
      <c r="I8" s="71">
        <v>21</v>
      </c>
      <c r="J8" s="71">
        <v>0</v>
      </c>
      <c r="K8" s="73"/>
      <c r="L8" s="73">
        <v>120.6858</v>
      </c>
      <c r="M8" s="73">
        <v>73</v>
      </c>
      <c r="N8" s="73">
        <v>9.8858</v>
      </c>
      <c r="O8" s="73">
        <v>0</v>
      </c>
      <c r="P8" s="73"/>
      <c r="Q8" s="73"/>
      <c r="R8" s="75">
        <v>37.8</v>
      </c>
      <c r="S8" s="20"/>
      <c r="T8" s="20"/>
      <c r="U8" s="20"/>
      <c r="V8" s="20"/>
      <c r="W8" s="20"/>
      <c r="X8" s="20"/>
      <c r="Y8" s="20"/>
    </row>
    <row r="9" s="1" customFormat="1" ht="14.25" customHeight="1" spans="1:25">
      <c r="A9" s="26" t="s">
        <v>82</v>
      </c>
      <c r="B9" s="26" t="s">
        <v>83</v>
      </c>
      <c r="C9" s="26" t="s">
        <v>83</v>
      </c>
      <c r="D9" s="26"/>
      <c r="E9" s="29" t="s">
        <v>86</v>
      </c>
      <c r="F9" s="71">
        <v>1819.606303</v>
      </c>
      <c r="G9" s="71">
        <v>1507.641543</v>
      </c>
      <c r="H9" s="71">
        <v>1364.713089</v>
      </c>
      <c r="I9" s="71">
        <v>107.667654</v>
      </c>
      <c r="J9" s="71">
        <v>35.2608</v>
      </c>
      <c r="K9" s="73"/>
      <c r="L9" s="73">
        <v>311.96476</v>
      </c>
      <c r="M9" s="73">
        <v>228.31836</v>
      </c>
      <c r="N9" s="73">
        <v>8.8</v>
      </c>
      <c r="O9" s="73">
        <v>74.8464</v>
      </c>
      <c r="P9" s="73"/>
      <c r="Q9" s="73"/>
      <c r="R9" s="73"/>
      <c r="S9" s="20"/>
      <c r="T9" s="20"/>
      <c r="U9" s="20"/>
      <c r="V9" s="20"/>
      <c r="W9" s="20"/>
      <c r="X9" s="20"/>
      <c r="Y9" s="20"/>
    </row>
    <row r="10" s="1" customFormat="1" ht="33" customHeight="1" spans="1:25">
      <c r="A10" s="26" t="s">
        <v>82</v>
      </c>
      <c r="B10" s="26" t="s">
        <v>87</v>
      </c>
      <c r="C10" s="26" t="s">
        <v>88</v>
      </c>
      <c r="D10" s="26"/>
      <c r="E10" s="29" t="s">
        <v>89</v>
      </c>
      <c r="F10" s="71">
        <v>11.376</v>
      </c>
      <c r="G10" s="71">
        <v>0</v>
      </c>
      <c r="H10" s="71">
        <v>0</v>
      </c>
      <c r="I10" s="71">
        <v>0</v>
      </c>
      <c r="J10" s="71">
        <v>0</v>
      </c>
      <c r="K10" s="73"/>
      <c r="L10" s="73">
        <v>11.376</v>
      </c>
      <c r="M10" s="73">
        <v>0</v>
      </c>
      <c r="N10" s="73">
        <v>0</v>
      </c>
      <c r="O10" s="73">
        <v>11.376</v>
      </c>
      <c r="P10" s="73"/>
      <c r="Q10" s="73"/>
      <c r="R10" s="73"/>
      <c r="S10" s="20"/>
      <c r="T10" s="20"/>
      <c r="U10" s="20"/>
      <c r="V10" s="20"/>
      <c r="W10" s="20"/>
      <c r="X10" s="20"/>
      <c r="Y10" s="20"/>
    </row>
    <row r="11" s="1" customFormat="1" ht="22" customHeight="1" spans="1:25">
      <c r="A11" s="26" t="s">
        <v>90</v>
      </c>
      <c r="B11" s="26" t="s">
        <v>91</v>
      </c>
      <c r="C11" s="26" t="s">
        <v>83</v>
      </c>
      <c r="D11" s="26"/>
      <c r="E11" s="29" t="s">
        <v>92</v>
      </c>
      <c r="F11" s="71">
        <v>144.2828</v>
      </c>
      <c r="G11" s="71">
        <v>144.2828</v>
      </c>
      <c r="H11" s="71">
        <v>0</v>
      </c>
      <c r="I11" s="71">
        <v>0</v>
      </c>
      <c r="J11" s="71">
        <v>144.2828</v>
      </c>
      <c r="K11" s="73"/>
      <c r="L11" s="73">
        <f t="shared" ref="L9:L15" si="0">SUM(M11:R11)</f>
        <v>0</v>
      </c>
      <c r="M11" s="73"/>
      <c r="N11" s="73"/>
      <c r="O11" s="73"/>
      <c r="P11" s="73"/>
      <c r="Q11" s="73"/>
      <c r="R11" s="73"/>
      <c r="S11" s="20"/>
      <c r="T11" s="20"/>
      <c r="U11" s="20"/>
      <c r="V11" s="20"/>
      <c r="W11" s="20"/>
      <c r="X11" s="20"/>
      <c r="Y11" s="20"/>
    </row>
    <row r="12" s="1" customFormat="1" ht="36" customHeight="1" spans="1:25">
      <c r="A12" s="26" t="s">
        <v>90</v>
      </c>
      <c r="B12" s="26" t="s">
        <v>91</v>
      </c>
      <c r="C12" s="26" t="s">
        <v>91</v>
      </c>
      <c r="D12" s="26"/>
      <c r="E12" s="29" t="s">
        <v>93</v>
      </c>
      <c r="F12" s="71">
        <v>240.737232</v>
      </c>
      <c r="G12" s="71">
        <v>240.737232</v>
      </c>
      <c r="H12" s="71">
        <v>240.737232</v>
      </c>
      <c r="I12" s="71">
        <v>0</v>
      </c>
      <c r="J12" s="71">
        <v>0</v>
      </c>
      <c r="K12" s="73"/>
      <c r="L12" s="73">
        <f t="shared" si="0"/>
        <v>0</v>
      </c>
      <c r="M12" s="73"/>
      <c r="N12" s="73"/>
      <c r="O12" s="73"/>
      <c r="P12" s="73"/>
      <c r="Q12" s="73"/>
      <c r="R12" s="73"/>
      <c r="S12" s="20"/>
      <c r="T12" s="20"/>
      <c r="U12" s="20"/>
      <c r="V12" s="20"/>
      <c r="W12" s="20"/>
      <c r="X12" s="20"/>
      <c r="Y12" s="20"/>
    </row>
    <row r="13" s="1" customFormat="1" ht="34" customHeight="1" spans="1:25">
      <c r="A13" s="26" t="s">
        <v>90</v>
      </c>
      <c r="B13" s="26" t="s">
        <v>91</v>
      </c>
      <c r="C13" s="26" t="s">
        <v>94</v>
      </c>
      <c r="D13" s="26"/>
      <c r="E13" s="29" t="s">
        <v>95</v>
      </c>
      <c r="F13" s="71">
        <v>120.368616</v>
      </c>
      <c r="G13" s="71">
        <v>120.368616</v>
      </c>
      <c r="H13" s="71">
        <v>120.368616</v>
      </c>
      <c r="I13" s="71">
        <v>0</v>
      </c>
      <c r="J13" s="71">
        <v>0</v>
      </c>
      <c r="K13" s="73"/>
      <c r="L13" s="73">
        <f t="shared" si="0"/>
        <v>0</v>
      </c>
      <c r="M13" s="73"/>
      <c r="N13" s="73"/>
      <c r="O13" s="73"/>
      <c r="P13" s="73"/>
      <c r="Q13" s="73"/>
      <c r="R13" s="73"/>
      <c r="S13" s="20"/>
      <c r="T13" s="20"/>
      <c r="U13" s="20"/>
      <c r="V13" s="20"/>
      <c r="W13" s="20"/>
      <c r="X13" s="20"/>
      <c r="Y13" s="20"/>
    </row>
    <row r="14" s="1" customFormat="1" ht="20" customHeight="1" spans="1:25">
      <c r="A14" s="26" t="s">
        <v>96</v>
      </c>
      <c r="B14" s="26" t="s">
        <v>97</v>
      </c>
      <c r="C14" s="26" t="s">
        <v>83</v>
      </c>
      <c r="D14" s="26"/>
      <c r="E14" s="29" t="s">
        <v>98</v>
      </c>
      <c r="F14" s="71">
        <v>117.359396</v>
      </c>
      <c r="G14" s="71">
        <v>117.359396</v>
      </c>
      <c r="H14" s="71">
        <v>117.359396</v>
      </c>
      <c r="I14" s="71">
        <v>0</v>
      </c>
      <c r="J14" s="71">
        <v>0</v>
      </c>
      <c r="K14" s="73"/>
      <c r="L14" s="73">
        <f t="shared" si="0"/>
        <v>0</v>
      </c>
      <c r="M14" s="73"/>
      <c r="N14" s="73"/>
      <c r="O14" s="73"/>
      <c r="P14" s="73"/>
      <c r="Q14" s="73"/>
      <c r="R14" s="73"/>
      <c r="S14" s="20"/>
      <c r="T14" s="20"/>
      <c r="U14" s="20"/>
      <c r="V14" s="20"/>
      <c r="W14" s="20"/>
      <c r="X14" s="20"/>
      <c r="Y14" s="20"/>
    </row>
    <row r="15" s="1" customFormat="1" ht="24" customHeight="1" spans="1:25">
      <c r="A15" s="26" t="s">
        <v>99</v>
      </c>
      <c r="B15" s="26" t="s">
        <v>83</v>
      </c>
      <c r="C15" s="26" t="s">
        <v>84</v>
      </c>
      <c r="D15" s="26"/>
      <c r="E15" s="29" t="s">
        <v>100</v>
      </c>
      <c r="F15" s="71">
        <v>180.552924</v>
      </c>
      <c r="G15" s="71">
        <v>180.552924</v>
      </c>
      <c r="H15" s="71">
        <v>180.552924</v>
      </c>
      <c r="I15" s="71">
        <v>0</v>
      </c>
      <c r="J15" s="71">
        <v>0</v>
      </c>
      <c r="K15" s="73"/>
      <c r="L15" s="73">
        <f t="shared" si="0"/>
        <v>0</v>
      </c>
      <c r="M15" s="73"/>
      <c r="N15" s="73"/>
      <c r="O15" s="73"/>
      <c r="P15" s="73"/>
      <c r="Q15" s="73"/>
      <c r="R15" s="73"/>
      <c r="S15" s="20"/>
      <c r="T15" s="20"/>
      <c r="U15" s="20"/>
      <c r="V15" s="20"/>
      <c r="W15" s="20"/>
      <c r="X15" s="20"/>
      <c r="Y15" s="20"/>
    </row>
    <row r="16" s="1" customFormat="1" ht="14.25" customHeight="1" spans="1:25">
      <c r="A16" s="26"/>
      <c r="B16" s="26"/>
      <c r="C16" s="26"/>
      <c r="D16" s="26"/>
      <c r="E16" s="26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="1" customFormat="1" ht="14.25" customHeight="1" spans="1:25">
      <c r="A17" s="26"/>
      <c r="B17" s="26"/>
      <c r="C17" s="26"/>
      <c r="D17" s="26"/>
      <c r="E17" s="2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="1" customFormat="1" ht="14.25" customHeight="1" spans="1:25">
      <c r="A18" s="26"/>
      <c r="B18" s="26"/>
      <c r="C18" s="26"/>
      <c r="D18" s="26"/>
      <c r="E18" s="2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="1" customFormat="1" ht="22.5" customHeight="1" spans="1:25">
      <c r="A19" s="26"/>
      <c r="B19" s="26"/>
      <c r="C19" s="26"/>
      <c r="D19" s="26"/>
      <c r="E19" s="2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="1" customFormat="1" ht="14.25" customHeight="1" spans="1:25">
      <c r="A20" s="26"/>
      <c r="B20" s="26"/>
      <c r="C20" s="26"/>
      <c r="D20" s="26"/>
      <c r="E20" s="26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="1" customFormat="1" ht="14.25" customHeight="1" spans="1:25">
      <c r="A21" s="26"/>
      <c r="B21" s="26"/>
      <c r="C21" s="26"/>
      <c r="D21" s="26"/>
      <c r="E21" s="26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="1" customFormat="1" ht="14.25" customHeight="1" spans="1:25">
      <c r="A22" s="26"/>
      <c r="B22" s="26"/>
      <c r="C22" s="26"/>
      <c r="D22" s="26"/>
      <c r="E22" s="2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="1" customFormat="1" ht="14.25" customHeight="1" spans="1:25">
      <c r="A23" s="26"/>
      <c r="B23" s="26"/>
      <c r="C23" s="26"/>
      <c r="D23" s="26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scale="9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5"/>
  <sheetViews>
    <sheetView workbookViewId="0">
      <selection activeCell="F6" sqref="$A5:$XFD6"/>
    </sheetView>
  </sheetViews>
  <sheetFormatPr defaultColWidth="10" defaultRowHeight="13.5" outlineLevelCol="4"/>
  <cols>
    <col min="1" max="1" width="13" style="1" customWidth="1"/>
    <col min="2" max="2" width="34.6666666666667" style="1" customWidth="1"/>
    <col min="3" max="3" width="25.6333333333333" style="1" customWidth="1"/>
    <col min="4" max="4" width="27.3333333333333" style="1" customWidth="1"/>
    <col min="5" max="5" width="30.225" style="1" customWidth="1"/>
    <col min="6" max="16384" width="10" style="1"/>
  </cols>
  <sheetData>
    <row r="1" ht="14.25" customHeight="1" spans="1:5">
      <c r="A1" s="2"/>
      <c r="B1" s="2"/>
      <c r="C1" s="2"/>
      <c r="D1" s="2"/>
      <c r="E1" s="14" t="s">
        <v>101</v>
      </c>
    </row>
    <row r="2" ht="22.5" customHeight="1" spans="1:5">
      <c r="A2" s="3" t="s">
        <v>102</v>
      </c>
      <c r="B2" s="3"/>
      <c r="C2" s="3"/>
      <c r="D2" s="3"/>
      <c r="E2" s="3"/>
    </row>
    <row r="3" ht="14.25" customHeight="1" spans="1:5">
      <c r="A3" s="2"/>
      <c r="B3" s="2"/>
      <c r="C3" s="2"/>
      <c r="D3" s="2"/>
      <c r="E3" s="14" t="s">
        <v>3</v>
      </c>
    </row>
    <row r="4" ht="14.25" customHeight="1" spans="1:5">
      <c r="A4" s="4" t="s">
        <v>103</v>
      </c>
      <c r="B4" s="4" t="s">
        <v>104</v>
      </c>
      <c r="C4" s="4" t="s">
        <v>60</v>
      </c>
      <c r="D4" s="4"/>
      <c r="E4" s="4"/>
    </row>
    <row r="5" ht="9.75" customHeight="1" spans="1:5">
      <c r="A5" s="4"/>
      <c r="B5" s="4"/>
      <c r="C5" s="4" t="s">
        <v>66</v>
      </c>
      <c r="D5" s="4" t="s">
        <v>105</v>
      </c>
      <c r="E5" s="4" t="s">
        <v>106</v>
      </c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9" customHeight="1" spans="1:5">
      <c r="A8" s="39">
        <v>401012</v>
      </c>
      <c r="B8" s="39" t="s">
        <v>107</v>
      </c>
      <c r="C8" s="52">
        <f>D8+E8</f>
        <v>2331.94</v>
      </c>
      <c r="D8" s="52">
        <f>D9+D12</f>
        <v>2203.27</v>
      </c>
      <c r="E8" s="52">
        <f>E9+E12</f>
        <v>128.67</v>
      </c>
    </row>
    <row r="9" ht="19" customHeight="1" spans="1:5">
      <c r="A9" s="39">
        <v>2050201</v>
      </c>
      <c r="B9" s="39" t="s">
        <v>108</v>
      </c>
      <c r="C9" s="52">
        <f t="shared" ref="C9:C40" si="0">D9+E9</f>
        <v>21</v>
      </c>
      <c r="D9" s="53">
        <f>D10</f>
        <v>0</v>
      </c>
      <c r="E9" s="52">
        <f>E10</f>
        <v>21</v>
      </c>
    </row>
    <row r="10" ht="19" customHeight="1" spans="1:5">
      <c r="A10" s="4">
        <v>302</v>
      </c>
      <c r="B10" s="4" t="s">
        <v>68</v>
      </c>
      <c r="C10" s="54">
        <f t="shared" si="0"/>
        <v>21</v>
      </c>
      <c r="D10" s="55">
        <f>D11</f>
        <v>0</v>
      </c>
      <c r="E10" s="54">
        <f>E11</f>
        <v>21</v>
      </c>
    </row>
    <row r="11" ht="19" customHeight="1" spans="1:5">
      <c r="A11" s="4">
        <v>30201</v>
      </c>
      <c r="B11" s="56" t="s">
        <v>109</v>
      </c>
      <c r="C11" s="54">
        <f t="shared" si="0"/>
        <v>21</v>
      </c>
      <c r="D11" s="55"/>
      <c r="E11" s="54">
        <v>21</v>
      </c>
    </row>
    <row r="12" ht="25" customHeight="1" spans="1:5">
      <c r="A12" s="39">
        <v>2050202</v>
      </c>
      <c r="B12" s="39" t="s">
        <v>110</v>
      </c>
      <c r="C12" s="52">
        <f t="shared" si="0"/>
        <v>2310.94</v>
      </c>
      <c r="D12" s="52">
        <f>D13+D23+D36</f>
        <v>2203.27</v>
      </c>
      <c r="E12" s="52">
        <f>E13+E23+E36</f>
        <v>107.67</v>
      </c>
    </row>
    <row r="13" ht="23" customHeight="1" spans="1:5">
      <c r="A13" s="4">
        <v>301</v>
      </c>
      <c r="B13" s="57" t="s">
        <v>67</v>
      </c>
      <c r="C13" s="54">
        <f t="shared" si="0"/>
        <v>2023.73</v>
      </c>
      <c r="D13" s="54">
        <f>D14+D15+D16+D17+D18+D19+D20+D21+D22</f>
        <v>2023.73</v>
      </c>
      <c r="E13" s="54"/>
    </row>
    <row r="14" ht="14.25" customHeight="1" spans="1:5">
      <c r="A14" s="4">
        <v>30101</v>
      </c>
      <c r="B14" s="58" t="s">
        <v>111</v>
      </c>
      <c r="C14" s="54">
        <f t="shared" si="0"/>
        <v>640.36</v>
      </c>
      <c r="D14" s="54">
        <v>640.36</v>
      </c>
      <c r="E14" s="54"/>
    </row>
    <row r="15" ht="14.25" customHeight="1" spans="1:5">
      <c r="A15" s="4">
        <v>30102</v>
      </c>
      <c r="B15" s="59" t="s">
        <v>112</v>
      </c>
      <c r="C15" s="54">
        <f t="shared" si="0"/>
        <v>271.84</v>
      </c>
      <c r="D15" s="54">
        <v>271.84</v>
      </c>
      <c r="E15" s="54"/>
    </row>
    <row r="16" ht="14.25" customHeight="1" spans="1:5">
      <c r="A16" s="4">
        <v>30107</v>
      </c>
      <c r="B16" s="59" t="s">
        <v>113</v>
      </c>
      <c r="C16" s="54">
        <f t="shared" si="0"/>
        <v>346.39</v>
      </c>
      <c r="D16" s="54">
        <v>346.39</v>
      </c>
      <c r="E16" s="54"/>
    </row>
    <row r="17" ht="14.25" customHeight="1" spans="1:5">
      <c r="A17" s="4">
        <v>30108</v>
      </c>
      <c r="B17" s="58" t="s">
        <v>114</v>
      </c>
      <c r="C17" s="54">
        <f t="shared" si="0"/>
        <v>240.73</v>
      </c>
      <c r="D17" s="54">
        <v>240.73</v>
      </c>
      <c r="E17" s="54"/>
    </row>
    <row r="18" ht="14.25" customHeight="1" spans="1:5">
      <c r="A18" s="4">
        <v>30109</v>
      </c>
      <c r="B18" s="59" t="s">
        <v>115</v>
      </c>
      <c r="C18" s="54">
        <f t="shared" si="0"/>
        <v>120.37</v>
      </c>
      <c r="D18" s="54">
        <v>120.37</v>
      </c>
      <c r="E18" s="54"/>
    </row>
    <row r="19" ht="14.25" customHeight="1" spans="1:5">
      <c r="A19" s="4">
        <v>30110</v>
      </c>
      <c r="B19" s="59" t="s">
        <v>116</v>
      </c>
      <c r="C19" s="54">
        <f t="shared" si="0"/>
        <v>117.36</v>
      </c>
      <c r="D19" s="54">
        <v>117.36</v>
      </c>
      <c r="E19" s="54"/>
    </row>
    <row r="20" ht="14.25" customHeight="1" spans="1:5">
      <c r="A20" s="4">
        <v>30112</v>
      </c>
      <c r="B20" s="59" t="s">
        <v>117</v>
      </c>
      <c r="C20" s="54">
        <f t="shared" si="0"/>
        <v>11.54</v>
      </c>
      <c r="D20" s="54">
        <v>11.54</v>
      </c>
      <c r="E20" s="54"/>
    </row>
    <row r="21" ht="14.25" customHeight="1" spans="1:5">
      <c r="A21" s="4">
        <v>30113</v>
      </c>
      <c r="B21" s="59" t="s">
        <v>118</v>
      </c>
      <c r="C21" s="54">
        <f t="shared" si="0"/>
        <v>180.55</v>
      </c>
      <c r="D21" s="54">
        <v>180.55</v>
      </c>
      <c r="E21" s="54"/>
    </row>
    <row r="22" ht="14.25" customHeight="1" spans="1:5">
      <c r="A22" s="4">
        <v>30199</v>
      </c>
      <c r="B22" s="59" t="s">
        <v>119</v>
      </c>
      <c r="C22" s="54">
        <f t="shared" si="0"/>
        <v>94.59</v>
      </c>
      <c r="D22" s="54">
        <v>94.59</v>
      </c>
      <c r="E22" s="54"/>
    </row>
    <row r="23" ht="28" customHeight="1" spans="1:5">
      <c r="A23" s="4">
        <v>302</v>
      </c>
      <c r="B23" s="57" t="s">
        <v>68</v>
      </c>
      <c r="C23" s="54">
        <f t="shared" si="0"/>
        <v>107.67</v>
      </c>
      <c r="D23" s="54"/>
      <c r="E23" s="54">
        <f>SUM(E24:E35)</f>
        <v>107.67</v>
      </c>
    </row>
    <row r="24" ht="14.25" customHeight="1" spans="1:5">
      <c r="A24" s="4">
        <v>30201</v>
      </c>
      <c r="B24" s="58" t="s">
        <v>109</v>
      </c>
      <c r="C24" s="54">
        <f t="shared" si="0"/>
        <v>19.18</v>
      </c>
      <c r="D24" s="54"/>
      <c r="E24" s="54">
        <v>19.18</v>
      </c>
    </row>
    <row r="25" ht="14.25" hidden="1" customHeight="1" spans="1:5">
      <c r="A25" s="4">
        <v>30202</v>
      </c>
      <c r="B25" s="59" t="s">
        <v>120</v>
      </c>
      <c r="C25" s="55">
        <f t="shared" si="0"/>
        <v>0</v>
      </c>
      <c r="D25" s="54"/>
      <c r="E25" s="54"/>
    </row>
    <row r="26" ht="14.25" hidden="1" customHeight="1" spans="1:5">
      <c r="A26" s="4">
        <v>30205</v>
      </c>
      <c r="B26" s="60" t="s">
        <v>121</v>
      </c>
      <c r="C26" s="55">
        <f t="shared" si="0"/>
        <v>0</v>
      </c>
      <c r="D26" s="54"/>
      <c r="E26" s="54"/>
    </row>
    <row r="27" ht="14.25" hidden="1" customHeight="1" spans="1:5">
      <c r="A27" s="4">
        <v>30206</v>
      </c>
      <c r="B27" s="60" t="s">
        <v>122</v>
      </c>
      <c r="C27" s="55">
        <f t="shared" si="0"/>
        <v>0</v>
      </c>
      <c r="D27" s="54"/>
      <c r="E27" s="54"/>
    </row>
    <row r="28" ht="14.25" hidden="1" customHeight="1" spans="1:5">
      <c r="A28" s="4">
        <v>30207</v>
      </c>
      <c r="B28" s="60" t="s">
        <v>123</v>
      </c>
      <c r="C28" s="55">
        <f t="shared" si="0"/>
        <v>0</v>
      </c>
      <c r="D28" s="54"/>
      <c r="E28" s="54"/>
    </row>
    <row r="29" ht="14.25" hidden="1" customHeight="1" spans="1:5">
      <c r="A29" s="4">
        <v>30211</v>
      </c>
      <c r="B29" s="60" t="s">
        <v>124</v>
      </c>
      <c r="C29" s="55">
        <f t="shared" si="0"/>
        <v>0</v>
      </c>
      <c r="D29" s="54"/>
      <c r="E29" s="54"/>
    </row>
    <row r="30" ht="14.25" hidden="1" customHeight="1" spans="1:5">
      <c r="A30" s="4">
        <v>30213</v>
      </c>
      <c r="B30" s="60" t="s">
        <v>125</v>
      </c>
      <c r="C30" s="55">
        <f t="shared" si="0"/>
        <v>0</v>
      </c>
      <c r="D30" s="54"/>
      <c r="E30" s="54"/>
    </row>
    <row r="31" ht="14.25" hidden="1" customHeight="1" spans="1:5">
      <c r="A31" s="4">
        <v>30215</v>
      </c>
      <c r="B31" s="60" t="s">
        <v>126</v>
      </c>
      <c r="C31" s="55">
        <f t="shared" si="0"/>
        <v>0</v>
      </c>
      <c r="D31" s="54"/>
      <c r="E31" s="54"/>
    </row>
    <row r="32" ht="14.25" hidden="1" customHeight="1" spans="1:5">
      <c r="A32" s="4">
        <v>30216</v>
      </c>
      <c r="B32" s="60" t="s">
        <v>127</v>
      </c>
      <c r="C32" s="55">
        <f t="shared" si="0"/>
        <v>0</v>
      </c>
      <c r="D32" s="54"/>
      <c r="E32" s="54"/>
    </row>
    <row r="33" ht="14.25" hidden="1" customHeight="1" spans="1:5">
      <c r="A33" s="4">
        <v>30217</v>
      </c>
      <c r="B33" s="60" t="s">
        <v>128</v>
      </c>
      <c r="C33" s="55">
        <f t="shared" si="0"/>
        <v>0</v>
      </c>
      <c r="D33" s="54"/>
      <c r="E33" s="61"/>
    </row>
    <row r="34" ht="14.25" customHeight="1" spans="1:5">
      <c r="A34" s="4">
        <v>30228</v>
      </c>
      <c r="B34" s="60" t="s">
        <v>129</v>
      </c>
      <c r="C34" s="54">
        <f t="shared" si="0"/>
        <v>30.09</v>
      </c>
      <c r="D34" s="62"/>
      <c r="E34" s="63">
        <v>30.09</v>
      </c>
    </row>
    <row r="35" ht="14.25" customHeight="1" spans="1:5">
      <c r="A35" s="4">
        <v>30299</v>
      </c>
      <c r="B35" s="64" t="s">
        <v>130</v>
      </c>
      <c r="C35" s="54">
        <f t="shared" si="0"/>
        <v>58.4</v>
      </c>
      <c r="D35" s="54"/>
      <c r="E35" s="65">
        <v>58.4</v>
      </c>
    </row>
    <row r="36" ht="14.25" customHeight="1" spans="1:5">
      <c r="A36" s="4">
        <v>303</v>
      </c>
      <c r="B36" s="57" t="s">
        <v>69</v>
      </c>
      <c r="C36" s="54">
        <f t="shared" si="0"/>
        <v>179.54</v>
      </c>
      <c r="D36" s="54">
        <f>D37+D38+D39+D40+D41+D42</f>
        <v>179.54</v>
      </c>
      <c r="E36" s="54"/>
    </row>
    <row r="37" ht="14.25" customHeight="1" spans="1:5">
      <c r="A37" s="66">
        <v>30305</v>
      </c>
      <c r="B37" s="66" t="s">
        <v>131</v>
      </c>
      <c r="C37" s="54">
        <f t="shared" si="0"/>
        <v>144.28</v>
      </c>
      <c r="D37" s="54">
        <v>144.28</v>
      </c>
      <c r="E37" s="54"/>
    </row>
    <row r="38" ht="14.25" customHeight="1" spans="1:5">
      <c r="A38" s="66">
        <v>30308</v>
      </c>
      <c r="B38" s="66" t="s">
        <v>132</v>
      </c>
      <c r="C38" s="54">
        <f t="shared" si="0"/>
        <v>0.56</v>
      </c>
      <c r="D38" s="54">
        <v>0.56</v>
      </c>
      <c r="E38" s="54"/>
    </row>
    <row r="39" ht="14.25" customHeight="1" spans="1:5">
      <c r="A39" s="66">
        <v>30309</v>
      </c>
      <c r="B39" s="67" t="s">
        <v>133</v>
      </c>
      <c r="C39" s="54">
        <f t="shared" si="0"/>
        <v>0.42</v>
      </c>
      <c r="D39" s="54">
        <v>0.42</v>
      </c>
      <c r="E39" s="54"/>
    </row>
    <row r="40" ht="14.25" customHeight="1" spans="1:5">
      <c r="A40" s="68">
        <v>30399</v>
      </c>
      <c r="B40" s="69" t="s">
        <v>134</v>
      </c>
      <c r="C40" s="54">
        <f t="shared" si="0"/>
        <v>34.28</v>
      </c>
      <c r="D40" s="54">
        <v>34.28</v>
      </c>
      <c r="E40" s="54"/>
    </row>
    <row r="41" ht="14.25" customHeight="1" spans="1:5">
      <c r="A41" s="4"/>
      <c r="B41" s="19"/>
      <c r="C41" s="54"/>
      <c r="D41" s="54"/>
      <c r="E41" s="54"/>
    </row>
    <row r="42" ht="14.25" customHeight="1" spans="1:5">
      <c r="A42" s="19"/>
      <c r="B42" s="19"/>
      <c r="C42" s="20"/>
      <c r="D42" s="20"/>
      <c r="E42" s="20"/>
    </row>
    <row r="43" ht="14.25" customHeight="1" spans="1:5">
      <c r="A43" s="19"/>
      <c r="B43" s="19"/>
      <c r="C43" s="20"/>
      <c r="D43" s="20"/>
      <c r="E43" s="20"/>
    </row>
    <row r="44" ht="14.25" customHeight="1"/>
    <row r="45" ht="14.25" customHeight="1" spans="2:2">
      <c r="B45" s="2"/>
    </row>
  </sheetData>
  <autoFilter ref="A5:E40">
    <filterColumn colId="2">
      <filters>
        <filter val="11.54"/>
        <filter val="179.54"/>
        <filter val="2,310.94"/>
        <filter val="2,331.94"/>
        <filter val="180.55"/>
        <filter val="0.56"/>
        <filter val="19.18"/>
        <filter val="94.59"/>
        <filter val="小计"/>
        <filter val="107.67"/>
        <filter val="34.28"/>
        <filter val="144.28"/>
        <filter val="240.73"/>
        <filter val="2,023.73"/>
        <filter val="117.36"/>
        <filter val="640.36"/>
        <filter val="120.37"/>
        <filter val="346.39"/>
        <filter val="21.00"/>
        <filter val="58.40"/>
        <filter val="1"/>
        <filter val="0.42"/>
        <filter val="271.84"/>
        <filter val="30.0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scale="8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9" sqref="B19"/>
    </sheetView>
  </sheetViews>
  <sheetFormatPr defaultColWidth="10" defaultRowHeight="13.5" outlineLevelCol="2"/>
  <cols>
    <col min="1" max="1" width="44.1333333333333" customWidth="1"/>
    <col min="2" max="2" width="29.3833333333333" customWidth="1"/>
    <col min="3" max="3" width="29.8833333333333" customWidth="1"/>
    <col min="4" max="4" width="9.75" customWidth="1"/>
  </cols>
  <sheetData>
    <row r="1" ht="14.25" customHeight="1" spans="1:3">
      <c r="A1" s="16"/>
      <c r="B1" s="16"/>
      <c r="C1" s="25" t="s">
        <v>135</v>
      </c>
    </row>
    <row r="2" ht="29.45" customHeight="1" spans="1:3">
      <c r="A2" s="17" t="s">
        <v>136</v>
      </c>
      <c r="B2" s="17"/>
      <c r="C2" s="17"/>
    </row>
    <row r="3" ht="14.25" customHeight="1" spans="1:3">
      <c r="A3" s="16"/>
      <c r="B3" s="16"/>
      <c r="C3" s="25" t="s">
        <v>3</v>
      </c>
    </row>
    <row r="4" ht="31.7" customHeight="1" spans="1:3">
      <c r="A4" s="43" t="s">
        <v>137</v>
      </c>
      <c r="B4" s="43" t="s">
        <v>138</v>
      </c>
      <c r="C4" s="43" t="s">
        <v>139</v>
      </c>
    </row>
    <row r="5" ht="17.1" customHeight="1" spans="1:3">
      <c r="A5" s="43" t="s">
        <v>79</v>
      </c>
      <c r="B5" s="44">
        <v>1</v>
      </c>
      <c r="C5" s="44">
        <v>2</v>
      </c>
    </row>
    <row r="6" ht="17.1" customHeight="1" spans="1:3">
      <c r="A6" s="43" t="s">
        <v>9</v>
      </c>
      <c r="B6" s="51"/>
      <c r="C6" s="51"/>
    </row>
    <row r="7" ht="17.1" customHeight="1" spans="1:3">
      <c r="A7" s="44" t="s">
        <v>140</v>
      </c>
      <c r="B7" s="51"/>
      <c r="C7" s="51"/>
    </row>
    <row r="8" ht="17.1" customHeight="1" spans="1:3">
      <c r="A8" s="44" t="s">
        <v>141</v>
      </c>
      <c r="B8" s="51"/>
      <c r="C8" s="51"/>
    </row>
    <row r="9" ht="17.1" customHeight="1" spans="1:3">
      <c r="A9" s="44" t="s">
        <v>142</v>
      </c>
      <c r="B9" s="51"/>
      <c r="C9" s="51"/>
    </row>
    <row r="10" ht="17.1" customHeight="1" spans="1:3">
      <c r="A10" s="44" t="s">
        <v>143</v>
      </c>
      <c r="B10" s="51"/>
      <c r="C10" s="51"/>
    </row>
    <row r="11" ht="17.1" customHeight="1" spans="1:3">
      <c r="A11" s="44" t="s">
        <v>144</v>
      </c>
      <c r="B11" s="51"/>
      <c r="C11" s="51"/>
    </row>
    <row r="12" ht="17.1" customHeight="1" spans="1:3">
      <c r="A12" s="44" t="s">
        <v>145</v>
      </c>
      <c r="B12" s="51"/>
      <c r="C12" s="51"/>
    </row>
    <row r="13" ht="17.1" customHeight="1" spans="1:3">
      <c r="A13" s="44" t="s">
        <v>146</v>
      </c>
      <c r="B13" s="51"/>
      <c r="C13" s="51"/>
    </row>
    <row r="14" ht="17.1" customHeight="1" spans="1:3">
      <c r="A14" s="44" t="s">
        <v>147</v>
      </c>
      <c r="B14" s="51"/>
      <c r="C14" s="51"/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B25" workbookViewId="0">
      <selection activeCell="F12" sqref="F12"/>
    </sheetView>
  </sheetViews>
  <sheetFormatPr defaultColWidth="10" defaultRowHeight="13.5" outlineLevelCol="5"/>
  <cols>
    <col min="1" max="1" width="34.8916666666667" customWidth="1"/>
    <col min="2" max="2" width="20.8916666666667" customWidth="1"/>
    <col min="3" max="3" width="31" customWidth="1"/>
    <col min="4" max="4" width="18.8916666666667" customWidth="1"/>
    <col min="5" max="5" width="30.8833333333333" customWidth="1"/>
    <col min="6" max="6" width="20.6666666666667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5" t="s">
        <v>148</v>
      </c>
    </row>
    <row r="2" ht="18" customHeight="1" spans="1:6">
      <c r="A2" s="17" t="s">
        <v>149</v>
      </c>
      <c r="B2" s="17"/>
      <c r="C2" s="17"/>
      <c r="D2" s="17"/>
      <c r="E2" s="17"/>
      <c r="F2" s="17"/>
    </row>
    <row r="3" ht="17.1" customHeight="1" spans="1:6">
      <c r="A3" s="16"/>
      <c r="B3" s="16"/>
      <c r="C3" s="16"/>
      <c r="D3" s="16"/>
      <c r="E3" s="16"/>
      <c r="F3" s="25" t="s">
        <v>3</v>
      </c>
    </row>
    <row r="4" ht="17.1" customHeight="1" spans="1:6">
      <c r="A4" s="43" t="s">
        <v>150</v>
      </c>
      <c r="B4" s="43"/>
      <c r="C4" s="43" t="s">
        <v>151</v>
      </c>
      <c r="D4" s="43"/>
      <c r="E4" s="43"/>
      <c r="F4" s="43"/>
    </row>
    <row r="5" ht="17.1" customHeight="1" spans="1:6">
      <c r="A5" s="43" t="s">
        <v>152</v>
      </c>
      <c r="B5" s="43" t="s">
        <v>153</v>
      </c>
      <c r="C5" s="43" t="s">
        <v>154</v>
      </c>
      <c r="D5" s="43" t="s">
        <v>153</v>
      </c>
      <c r="E5" s="43" t="s">
        <v>154</v>
      </c>
      <c r="F5" s="43" t="s">
        <v>153</v>
      </c>
    </row>
    <row r="6" ht="17.1" customHeight="1" spans="1:6">
      <c r="A6" s="44" t="s">
        <v>155</v>
      </c>
      <c r="B6" s="45">
        <f>B7+B8</f>
        <v>2775.97</v>
      </c>
      <c r="C6" s="44" t="s">
        <v>156</v>
      </c>
      <c r="D6" s="46"/>
      <c r="E6" s="47" t="s">
        <v>157</v>
      </c>
      <c r="F6" s="45">
        <f>SUM(F7:F10)</f>
        <v>2331.942511</v>
      </c>
    </row>
    <row r="7" ht="17.1" customHeight="1" spans="1:6">
      <c r="A7" s="44" t="s">
        <v>158</v>
      </c>
      <c r="B7" s="45">
        <v>2635.1</v>
      </c>
      <c r="C7" s="44" t="s">
        <v>159</v>
      </c>
      <c r="D7" s="46"/>
      <c r="E7" s="47" t="s">
        <v>160</v>
      </c>
      <c r="F7" s="45">
        <v>2023.731257</v>
      </c>
    </row>
    <row r="8" ht="17.1" customHeight="1" spans="1:6">
      <c r="A8" s="44" t="s">
        <v>161</v>
      </c>
      <c r="B8" s="45">
        <f>B9+B10+B12</f>
        <v>140.87</v>
      </c>
      <c r="C8" s="44" t="s">
        <v>162</v>
      </c>
      <c r="D8" s="46"/>
      <c r="E8" s="47" t="s">
        <v>163</v>
      </c>
      <c r="F8" s="45">
        <v>128.667654</v>
      </c>
    </row>
    <row r="9" ht="17.1" customHeight="1" spans="1:6">
      <c r="A9" s="44" t="s">
        <v>164</v>
      </c>
      <c r="B9" s="45">
        <v>11.38</v>
      </c>
      <c r="C9" s="44" t="s">
        <v>165</v>
      </c>
      <c r="D9" s="46"/>
      <c r="E9" s="47" t="s">
        <v>166</v>
      </c>
      <c r="F9" s="45">
        <v>179.5436</v>
      </c>
    </row>
    <row r="10" ht="17.1" customHeight="1" spans="1:6">
      <c r="A10" s="44" t="s">
        <v>167</v>
      </c>
      <c r="B10" s="45">
        <v>120.69</v>
      </c>
      <c r="C10" s="44" t="s">
        <v>168</v>
      </c>
      <c r="D10" s="46">
        <v>1972.668103</v>
      </c>
      <c r="E10" s="47" t="s">
        <v>169</v>
      </c>
      <c r="F10" s="45"/>
    </row>
    <row r="11" ht="17.1" customHeight="1" spans="1:6">
      <c r="A11" s="44" t="s">
        <v>170</v>
      </c>
      <c r="B11" s="45">
        <v>0</v>
      </c>
      <c r="C11" s="44" t="s">
        <v>171</v>
      </c>
      <c r="D11" s="46"/>
      <c r="E11" s="47" t="s">
        <v>172</v>
      </c>
      <c r="F11" s="45">
        <f>SUM(F12:F21)</f>
        <v>444.02656</v>
      </c>
    </row>
    <row r="12" ht="17.1" customHeight="1" spans="1:6">
      <c r="A12" s="44" t="s">
        <v>173</v>
      </c>
      <c r="B12" s="45">
        <v>8.8</v>
      </c>
      <c r="C12" s="44" t="s">
        <v>174</v>
      </c>
      <c r="D12" s="46"/>
      <c r="E12" s="47" t="s">
        <v>160</v>
      </c>
      <c r="F12" s="45">
        <v>301.31836</v>
      </c>
    </row>
    <row r="13" ht="17.1" customHeight="1" spans="1:6">
      <c r="A13" s="44" t="s">
        <v>175</v>
      </c>
      <c r="B13" s="45"/>
      <c r="C13" s="44" t="s">
        <v>176</v>
      </c>
      <c r="D13" s="46">
        <v>505.388648</v>
      </c>
      <c r="E13" s="47" t="s">
        <v>163</v>
      </c>
      <c r="F13" s="45">
        <v>18.6858</v>
      </c>
    </row>
    <row r="14" ht="17.1" customHeight="1" spans="1:6">
      <c r="A14" s="44" t="s">
        <v>177</v>
      </c>
      <c r="B14" s="48"/>
      <c r="C14" s="44" t="s">
        <v>178</v>
      </c>
      <c r="D14" s="46">
        <v>117.359396</v>
      </c>
      <c r="E14" s="47" t="s">
        <v>166</v>
      </c>
      <c r="F14" s="45">
        <v>86.2224</v>
      </c>
    </row>
    <row r="15" ht="17.1" customHeight="1" spans="1:6">
      <c r="A15" s="44" t="s">
        <v>179</v>
      </c>
      <c r="B15" s="48"/>
      <c r="C15" s="44" t="s">
        <v>180</v>
      </c>
      <c r="D15" s="46"/>
      <c r="E15" s="47" t="s">
        <v>181</v>
      </c>
      <c r="F15" s="45">
        <v>0</v>
      </c>
    </row>
    <row r="16" ht="17.1" customHeight="1" spans="1:6">
      <c r="A16" s="44" t="s">
        <v>182</v>
      </c>
      <c r="B16" s="48"/>
      <c r="C16" s="44" t="s">
        <v>183</v>
      </c>
      <c r="D16" s="46"/>
      <c r="E16" s="47" t="s">
        <v>184</v>
      </c>
      <c r="F16" s="45">
        <v>0</v>
      </c>
    </row>
    <row r="17" ht="17.1" customHeight="1" spans="1:6">
      <c r="A17" s="44" t="s">
        <v>185</v>
      </c>
      <c r="B17" s="48">
        <f>SUM(B18:B19)</f>
        <v>0</v>
      </c>
      <c r="C17" s="44" t="s">
        <v>186</v>
      </c>
      <c r="D17" s="46"/>
      <c r="E17" s="47" t="s">
        <v>187</v>
      </c>
      <c r="F17" s="45">
        <v>37.8</v>
      </c>
    </row>
    <row r="18" ht="17.1" customHeight="1" spans="1:6">
      <c r="A18" s="44" t="s">
        <v>188</v>
      </c>
      <c r="B18" s="48"/>
      <c r="C18" s="44" t="s">
        <v>189</v>
      </c>
      <c r="D18" s="46"/>
      <c r="E18" s="47" t="s">
        <v>190</v>
      </c>
      <c r="F18" s="45"/>
    </row>
    <row r="19" ht="17.1" customHeight="1" spans="1:6">
      <c r="A19" s="44" t="s">
        <v>191</v>
      </c>
      <c r="B19" s="48"/>
      <c r="C19" s="44" t="s">
        <v>192</v>
      </c>
      <c r="D19" s="46"/>
      <c r="E19" s="47" t="s">
        <v>193</v>
      </c>
      <c r="F19" s="45"/>
    </row>
    <row r="20" ht="17.1" customHeight="1" spans="1:6">
      <c r="A20" s="44" t="s">
        <v>194</v>
      </c>
      <c r="B20" s="48">
        <f>SUM(B21:B23)</f>
        <v>0</v>
      </c>
      <c r="C20" s="44" t="s">
        <v>195</v>
      </c>
      <c r="D20" s="46"/>
      <c r="E20" s="47" t="s">
        <v>196</v>
      </c>
      <c r="F20" s="48"/>
    </row>
    <row r="21" ht="17.1" customHeight="1" spans="1:6">
      <c r="A21" s="44" t="s">
        <v>197</v>
      </c>
      <c r="B21" s="48"/>
      <c r="C21" s="44" t="s">
        <v>198</v>
      </c>
      <c r="D21" s="46"/>
      <c r="E21" s="47" t="s">
        <v>199</v>
      </c>
      <c r="F21" s="48"/>
    </row>
    <row r="22" ht="17.1" customHeight="1" spans="1:6">
      <c r="A22" s="44" t="s">
        <v>200</v>
      </c>
      <c r="B22" s="48"/>
      <c r="C22" s="44" t="s">
        <v>201</v>
      </c>
      <c r="D22" s="46"/>
      <c r="E22" s="47"/>
      <c r="F22" s="48"/>
    </row>
    <row r="23" ht="17.1" customHeight="1" spans="1:6">
      <c r="A23" s="44" t="s">
        <v>202</v>
      </c>
      <c r="B23" s="48"/>
      <c r="C23" s="44" t="s">
        <v>203</v>
      </c>
      <c r="D23" s="46"/>
      <c r="E23" s="47"/>
      <c r="F23" s="48"/>
    </row>
    <row r="24" ht="17.1" customHeight="1" spans="1:6">
      <c r="A24" s="44"/>
      <c r="B24" s="48"/>
      <c r="C24" s="44" t="s">
        <v>204</v>
      </c>
      <c r="D24" s="46">
        <v>180.552924</v>
      </c>
      <c r="E24" s="47"/>
      <c r="F24" s="48"/>
    </row>
    <row r="25" ht="17.1" customHeight="1" spans="1:6">
      <c r="A25" s="44"/>
      <c r="B25" s="48"/>
      <c r="C25" s="44" t="s">
        <v>205</v>
      </c>
      <c r="D25" s="46"/>
      <c r="E25" s="47"/>
      <c r="F25" s="48"/>
    </row>
    <row r="26" ht="17.1" customHeight="1" spans="1:6">
      <c r="A26" s="44"/>
      <c r="B26" s="49"/>
      <c r="C26" s="44" t="s">
        <v>206</v>
      </c>
      <c r="D26" s="46"/>
      <c r="E26" s="44"/>
      <c r="F26" s="49"/>
    </row>
    <row r="27" ht="17.1" customHeight="1" spans="1:6">
      <c r="A27" s="44"/>
      <c r="B27" s="48"/>
      <c r="C27" s="44" t="s">
        <v>207</v>
      </c>
      <c r="D27" s="48"/>
      <c r="E27" s="47"/>
      <c r="F27" s="48"/>
    </row>
    <row r="28" ht="17.1" customHeight="1" spans="1:6">
      <c r="A28" s="44"/>
      <c r="B28" s="48"/>
      <c r="C28" s="44" t="s">
        <v>208</v>
      </c>
      <c r="D28" s="48"/>
      <c r="E28" s="47"/>
      <c r="F28" s="48"/>
    </row>
    <row r="29" ht="17.1" customHeight="1" spans="1:6">
      <c r="A29" s="44"/>
      <c r="B29" s="48"/>
      <c r="C29" s="44" t="s">
        <v>209</v>
      </c>
      <c r="D29" s="48"/>
      <c r="E29" s="47"/>
      <c r="F29" s="48"/>
    </row>
    <row r="30" ht="9" customHeight="1" spans="1:6">
      <c r="A30" s="44"/>
      <c r="B30" s="48"/>
      <c r="C30" s="44" t="s">
        <v>210</v>
      </c>
      <c r="D30" s="48"/>
      <c r="E30" s="47"/>
      <c r="F30" s="48"/>
    </row>
    <row r="31" ht="9" customHeight="1" spans="1:6">
      <c r="A31" s="44"/>
      <c r="B31" s="48"/>
      <c r="C31" s="44" t="s">
        <v>211</v>
      </c>
      <c r="D31" s="48"/>
      <c r="E31" s="47"/>
      <c r="F31" s="48"/>
    </row>
    <row r="32" ht="6" customHeight="1" spans="1:6">
      <c r="A32" s="44"/>
      <c r="B32" s="48"/>
      <c r="C32" s="44" t="s">
        <v>212</v>
      </c>
      <c r="D32" s="48"/>
      <c r="E32" s="47"/>
      <c r="F32" s="48"/>
    </row>
    <row r="33" ht="10" customHeight="1" spans="1:6">
      <c r="A33" s="44"/>
      <c r="B33" s="48"/>
      <c r="C33" s="44" t="s">
        <v>213</v>
      </c>
      <c r="D33" s="48"/>
      <c r="E33" s="47"/>
      <c r="F33" s="48"/>
    </row>
    <row r="34" ht="17.1" customHeight="1" spans="1:6">
      <c r="A34" s="44"/>
      <c r="B34" s="48"/>
      <c r="C34" s="44"/>
      <c r="D34" s="48"/>
      <c r="E34" s="47"/>
      <c r="F34" s="48"/>
    </row>
    <row r="35" ht="17.1" customHeight="1" spans="1:6">
      <c r="A35" s="50" t="s">
        <v>44</v>
      </c>
      <c r="B35" s="46">
        <f>SUM(B6+B15+B16+B17+B20)</f>
        <v>2775.97</v>
      </c>
      <c r="C35" s="50" t="s">
        <v>45</v>
      </c>
      <c r="D35" s="46">
        <f>SUM(D6:D33)</f>
        <v>2775.969071</v>
      </c>
      <c r="E35" s="50" t="s">
        <v>45</v>
      </c>
      <c r="F35" s="46">
        <f>F6+F11</f>
        <v>2775.969071</v>
      </c>
    </row>
    <row r="36" ht="17.1" customHeight="1" spans="1:6">
      <c r="A36" s="44" t="s">
        <v>214</v>
      </c>
      <c r="B36" s="46">
        <f>SUM(B37:B41)</f>
        <v>0</v>
      </c>
      <c r="C36" s="44" t="s">
        <v>215</v>
      </c>
      <c r="D36" s="46"/>
      <c r="E36" s="47" t="s">
        <v>216</v>
      </c>
      <c r="F36" s="46">
        <f>SUM(F37:F38)</f>
        <v>0</v>
      </c>
    </row>
    <row r="37" ht="17.1" customHeight="1" spans="1:6">
      <c r="A37" s="44" t="s">
        <v>217</v>
      </c>
      <c r="B37" s="46"/>
      <c r="C37" s="44"/>
      <c r="D37" s="46"/>
      <c r="E37" s="47" t="s">
        <v>218</v>
      </c>
      <c r="F37" s="46"/>
    </row>
    <row r="38" ht="17.1" customHeight="1" spans="1:6">
      <c r="A38" s="44" t="s">
        <v>219</v>
      </c>
      <c r="B38" s="46"/>
      <c r="C38" s="44"/>
      <c r="D38" s="46"/>
      <c r="E38" s="47" t="s">
        <v>220</v>
      </c>
      <c r="F38" s="46"/>
    </row>
    <row r="39" ht="17.1" customHeight="1" spans="1:6">
      <c r="A39" s="44" t="s">
        <v>221</v>
      </c>
      <c r="B39" s="46"/>
      <c r="C39" s="44"/>
      <c r="D39" s="46"/>
      <c r="E39" s="47" t="s">
        <v>222</v>
      </c>
      <c r="F39" s="46"/>
    </row>
    <row r="40" ht="27.2" customHeight="1" spans="1:6">
      <c r="A40" s="44" t="s">
        <v>223</v>
      </c>
      <c r="B40" s="46"/>
      <c r="C40" s="44"/>
      <c r="D40" s="46"/>
      <c r="E40" s="47"/>
      <c r="F40" s="46"/>
    </row>
    <row r="41" ht="27.2" customHeight="1" spans="1:6">
      <c r="A41" s="44" t="s">
        <v>224</v>
      </c>
      <c r="B41" s="46"/>
      <c r="C41" s="44"/>
      <c r="D41" s="46"/>
      <c r="E41" s="47"/>
      <c r="F41" s="46"/>
    </row>
    <row r="42" ht="17.1" customHeight="1" spans="1:6">
      <c r="A42" s="44"/>
      <c r="B42" s="46"/>
      <c r="C42" s="44"/>
      <c r="D42" s="46"/>
      <c r="E42" s="47"/>
      <c r="F42" s="46"/>
    </row>
    <row r="43" ht="17.1" customHeight="1" spans="1:6">
      <c r="A43" s="44"/>
      <c r="B43" s="46"/>
      <c r="C43" s="44"/>
      <c r="D43" s="46"/>
      <c r="E43" s="47"/>
      <c r="F43" s="46"/>
    </row>
    <row r="44" ht="17.1" customHeight="1" spans="1:6">
      <c r="A44" s="50" t="s">
        <v>225</v>
      </c>
      <c r="B44" s="46">
        <f>B35+B36</f>
        <v>2775.97</v>
      </c>
      <c r="C44" s="50" t="s">
        <v>226</v>
      </c>
      <c r="D44" s="46">
        <f>D35+D36</f>
        <v>2775.969071</v>
      </c>
      <c r="E44" s="50" t="s">
        <v>226</v>
      </c>
      <c r="F44" s="46">
        <f>F35+F36</f>
        <v>2775.969071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scale="8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8"/>
  <sheetViews>
    <sheetView topLeftCell="A4" workbookViewId="0">
      <selection activeCell="J12" sqref="J12"/>
    </sheetView>
  </sheetViews>
  <sheetFormatPr defaultColWidth="10" defaultRowHeight="13.5"/>
  <cols>
    <col min="1" max="1" width="4" customWidth="1"/>
    <col min="2" max="3" width="3" customWidth="1"/>
    <col min="4" max="4" width="7.5" customWidth="1"/>
    <col min="5" max="5" width="25.75" customWidth="1"/>
    <col min="6" max="6" width="9.775" customWidth="1"/>
    <col min="7" max="7" width="10.5583333333333" customWidth="1"/>
    <col min="8" max="8" width="10.3333333333333" customWidth="1"/>
    <col min="9" max="9" width="8.44166666666667" customWidth="1"/>
    <col min="10" max="10" width="6.25" customWidth="1"/>
    <col min="11" max="11" width="8" customWidth="1"/>
    <col min="12" max="12" width="3.5" customWidth="1"/>
    <col min="13" max="13" width="5" customWidth="1"/>
    <col min="14" max="14" width="3" customWidth="1"/>
    <col min="15" max="15" width="2.775" customWidth="1"/>
    <col min="16" max="16" width="3.13333333333333" customWidth="1"/>
    <col min="17" max="17" width="2" customWidth="1"/>
    <col min="18" max="18" width="3.38333333333333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8333333333333" customWidth="1"/>
    <col min="25" max="25" width="2.75" customWidth="1"/>
    <col min="26" max="26" width="4.13333333333333" customWidth="1"/>
    <col min="27" max="27" width="3.44166666666667" customWidth="1"/>
    <col min="28" max="28" width="4.25" customWidth="1"/>
    <col min="29" max="29" width="2.66666666666667" customWidth="1"/>
    <col min="30" max="30" width="5.88333333333333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5" t="s">
        <v>227</v>
      </c>
      <c r="AD1" s="40"/>
    </row>
    <row r="2" ht="26.45" customHeight="1" spans="4:30">
      <c r="D2" s="17" t="s">
        <v>228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41" t="s">
        <v>3</v>
      </c>
      <c r="AD3" s="42"/>
    </row>
    <row r="4" ht="14.25" customHeight="1" spans="1:30">
      <c r="A4" s="18" t="s">
        <v>56</v>
      </c>
      <c r="B4" s="18"/>
      <c r="C4" s="18"/>
      <c r="D4" s="18" t="s">
        <v>229</v>
      </c>
      <c r="E4" s="18" t="s">
        <v>230</v>
      </c>
      <c r="F4" s="18" t="s">
        <v>231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63</v>
      </c>
      <c r="B5" s="18" t="s">
        <v>64</v>
      </c>
      <c r="C5" s="18" t="s">
        <v>65</v>
      </c>
      <c r="D5" s="18"/>
      <c r="E5" s="18"/>
      <c r="F5" s="18" t="s">
        <v>59</v>
      </c>
      <c r="G5" s="18" t="s">
        <v>232</v>
      </c>
      <c r="H5" s="18"/>
      <c r="I5" s="18"/>
      <c r="J5" s="18"/>
      <c r="K5" s="18"/>
      <c r="L5" s="18"/>
      <c r="M5" s="18"/>
      <c r="N5" s="18"/>
      <c r="O5" s="18"/>
      <c r="P5" s="18" t="s">
        <v>233</v>
      </c>
      <c r="Q5" s="18" t="s">
        <v>234</v>
      </c>
      <c r="R5" s="18" t="s">
        <v>235</v>
      </c>
      <c r="S5" s="18"/>
      <c r="T5" s="18"/>
      <c r="U5" s="18" t="s">
        <v>236</v>
      </c>
      <c r="V5" s="18"/>
      <c r="W5" s="18"/>
      <c r="X5" s="18"/>
      <c r="Y5" s="18" t="s">
        <v>237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9</v>
      </c>
      <c r="H6" s="18" t="s">
        <v>238</v>
      </c>
      <c r="I6" s="18" t="s">
        <v>239</v>
      </c>
      <c r="J6" s="18"/>
      <c r="K6" s="18"/>
      <c r="L6" s="18"/>
      <c r="M6" s="18"/>
      <c r="N6" s="18"/>
      <c r="O6" s="18"/>
      <c r="P6" s="18"/>
      <c r="Q6" s="18"/>
      <c r="R6" s="18" t="s">
        <v>66</v>
      </c>
      <c r="S6" s="18" t="s">
        <v>240</v>
      </c>
      <c r="T6" s="18" t="s">
        <v>241</v>
      </c>
      <c r="U6" s="18" t="s">
        <v>66</v>
      </c>
      <c r="V6" s="18" t="s">
        <v>242</v>
      </c>
      <c r="W6" s="18" t="s">
        <v>243</v>
      </c>
      <c r="X6" s="18" t="s">
        <v>241</v>
      </c>
      <c r="Y6" s="18" t="s">
        <v>66</v>
      </c>
      <c r="Z6" s="18" t="s">
        <v>244</v>
      </c>
      <c r="AA6" s="18" t="s">
        <v>245</v>
      </c>
      <c r="AB6" s="18" t="s">
        <v>246</v>
      </c>
      <c r="AC6" s="18" t="s">
        <v>247</v>
      </c>
      <c r="AD6" s="18" t="s">
        <v>248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66</v>
      </c>
      <c r="J7" s="18" t="s">
        <v>249</v>
      </c>
      <c r="K7" s="18" t="s">
        <v>250</v>
      </c>
      <c r="L7" s="18" t="s">
        <v>251</v>
      </c>
      <c r="M7" s="18" t="s">
        <v>252</v>
      </c>
      <c r="N7" s="18" t="s">
        <v>253</v>
      </c>
      <c r="O7" s="18" t="s">
        <v>254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79</v>
      </c>
      <c r="B8" s="18" t="s">
        <v>79</v>
      </c>
      <c r="C8" s="18" t="s">
        <v>79</v>
      </c>
      <c r="D8" s="18" t="s">
        <v>79</v>
      </c>
      <c r="E8" s="18" t="s">
        <v>79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customFormat="1" ht="14.25" customHeight="1" spans="1:30">
      <c r="A9" s="27"/>
      <c r="B9" s="27"/>
      <c r="C9" s="27"/>
      <c r="D9" s="32" t="s">
        <v>80</v>
      </c>
      <c r="E9" s="33" t="s">
        <v>81</v>
      </c>
      <c r="F9" s="34">
        <f>G9</f>
        <v>2775.97</v>
      </c>
      <c r="G9" s="34">
        <f>H9+I9</f>
        <v>2775.97</v>
      </c>
      <c r="H9" s="34">
        <f>H10+H11+H13+H14+H15+H16+H17</f>
        <v>2635.1</v>
      </c>
      <c r="I9" s="34">
        <f>I10+I11+I12+I13+I14+I15+I16+I17</f>
        <v>140.87</v>
      </c>
      <c r="J9" s="34">
        <f>J10+J11+J12+J13+J14+J15+J16+J17</f>
        <v>11.37</v>
      </c>
      <c r="K9" s="34">
        <f>K10+K11+K12+K13+K14+K15+K16+K17</f>
        <v>120.7</v>
      </c>
      <c r="L9" s="34">
        <f>L10+L11+L12+L13+L14+L15+L16+L17</f>
        <v>0</v>
      </c>
      <c r="M9" s="34">
        <f>M10+M11+M12+M13+M14+M15+M16+M17</f>
        <v>8.8</v>
      </c>
      <c r="N9" s="39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="1" customFormat="1" ht="14.25" customHeight="1" spans="1:30">
      <c r="A10" s="6" t="s">
        <v>82</v>
      </c>
      <c r="B10" s="6" t="s">
        <v>83</v>
      </c>
      <c r="C10" s="6" t="s">
        <v>84</v>
      </c>
      <c r="D10" s="6"/>
      <c r="E10" s="19" t="s">
        <v>85</v>
      </c>
      <c r="F10" s="35">
        <f t="shared" ref="F10:F17" si="0">G10</f>
        <v>141.7</v>
      </c>
      <c r="G10" s="35">
        <f t="shared" ref="G10:G17" si="1">H10+I10</f>
        <v>141.7</v>
      </c>
      <c r="H10" s="30">
        <v>21</v>
      </c>
      <c r="I10" s="35">
        <v>120.7</v>
      </c>
      <c r="J10" s="30"/>
      <c r="K10" s="30">
        <v>120.7</v>
      </c>
      <c r="L10" s="30"/>
      <c r="M10" s="3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ht="14.25" customHeight="1" spans="1:30">
      <c r="A11" s="26" t="s">
        <v>82</v>
      </c>
      <c r="B11" s="26" t="s">
        <v>83</v>
      </c>
      <c r="C11" s="26" t="s">
        <v>83</v>
      </c>
      <c r="D11" s="26"/>
      <c r="E11" s="29" t="s">
        <v>86</v>
      </c>
      <c r="F11" s="35">
        <f t="shared" si="0"/>
        <v>1819.61</v>
      </c>
      <c r="G11" s="35">
        <f t="shared" si="1"/>
        <v>1819.61</v>
      </c>
      <c r="H11" s="36">
        <v>1810.81</v>
      </c>
      <c r="I11" s="35">
        <f>J11+K11+L11+M11+N11+O11</f>
        <v>8.8</v>
      </c>
      <c r="J11" s="36"/>
      <c r="K11" s="36"/>
      <c r="L11" s="36"/>
      <c r="M11" s="36">
        <v>8.8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ht="14.25" customHeight="1" spans="1:30">
      <c r="A12" s="26" t="s">
        <v>82</v>
      </c>
      <c r="B12" s="26" t="s">
        <v>87</v>
      </c>
      <c r="C12" s="26" t="s">
        <v>88</v>
      </c>
      <c r="D12" s="26"/>
      <c r="E12" s="29" t="s">
        <v>89</v>
      </c>
      <c r="F12" s="35">
        <f t="shared" si="0"/>
        <v>11.37</v>
      </c>
      <c r="G12" s="35">
        <f t="shared" si="1"/>
        <v>11.37</v>
      </c>
      <c r="H12" s="36"/>
      <c r="I12" s="35">
        <f>J12+K12+L12+M12+N12+O12</f>
        <v>11.37</v>
      </c>
      <c r="J12" s="36">
        <v>11.37</v>
      </c>
      <c r="K12" s="36"/>
      <c r="L12" s="36"/>
      <c r="M12" s="3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ht="14.25" customHeight="1" spans="1:30">
      <c r="A13" s="26" t="s">
        <v>90</v>
      </c>
      <c r="B13" s="26" t="s">
        <v>91</v>
      </c>
      <c r="C13" s="26" t="s">
        <v>83</v>
      </c>
      <c r="D13" s="26"/>
      <c r="E13" s="29" t="s">
        <v>92</v>
      </c>
      <c r="F13" s="35">
        <f t="shared" si="0"/>
        <v>144.28</v>
      </c>
      <c r="G13" s="35">
        <f t="shared" si="1"/>
        <v>144.28</v>
      </c>
      <c r="H13" s="36">
        <v>144.28</v>
      </c>
      <c r="I13" s="35"/>
      <c r="J13" s="36"/>
      <c r="K13" s="36"/>
      <c r="L13" s="36"/>
      <c r="M13" s="36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ht="14.25" customHeight="1" spans="1:30">
      <c r="A14" s="26" t="s">
        <v>90</v>
      </c>
      <c r="B14" s="26" t="s">
        <v>91</v>
      </c>
      <c r="C14" s="26" t="s">
        <v>91</v>
      </c>
      <c r="D14" s="26"/>
      <c r="E14" s="29" t="s">
        <v>93</v>
      </c>
      <c r="F14" s="35">
        <f t="shared" si="0"/>
        <v>240.73</v>
      </c>
      <c r="G14" s="35">
        <f t="shared" si="1"/>
        <v>240.73</v>
      </c>
      <c r="H14" s="36">
        <v>240.73</v>
      </c>
      <c r="I14" s="35"/>
      <c r="J14" s="36"/>
      <c r="K14" s="36"/>
      <c r="L14" s="36"/>
      <c r="M14" s="36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ht="14.25" customHeight="1" spans="1:30">
      <c r="A15" s="26" t="s">
        <v>90</v>
      </c>
      <c r="B15" s="26" t="s">
        <v>91</v>
      </c>
      <c r="C15" s="26" t="s">
        <v>94</v>
      </c>
      <c r="D15" s="26"/>
      <c r="E15" s="29" t="s">
        <v>95</v>
      </c>
      <c r="F15" s="35">
        <f t="shared" si="0"/>
        <v>120.37</v>
      </c>
      <c r="G15" s="35">
        <f t="shared" si="1"/>
        <v>120.37</v>
      </c>
      <c r="H15" s="36">
        <v>120.37</v>
      </c>
      <c r="I15" s="35"/>
      <c r="J15" s="36"/>
      <c r="K15" s="36"/>
      <c r="L15" s="36"/>
      <c r="M15" s="36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ht="22.7" customHeight="1" spans="1:30">
      <c r="A16" s="26" t="s">
        <v>96</v>
      </c>
      <c r="B16" s="26" t="s">
        <v>97</v>
      </c>
      <c r="C16" s="26" t="s">
        <v>83</v>
      </c>
      <c r="D16" s="26"/>
      <c r="E16" s="29" t="s">
        <v>98</v>
      </c>
      <c r="F16" s="35">
        <f t="shared" si="0"/>
        <v>117.36</v>
      </c>
      <c r="G16" s="35">
        <f t="shared" si="1"/>
        <v>117.36</v>
      </c>
      <c r="H16" s="36">
        <v>117.36</v>
      </c>
      <c r="I16" s="35"/>
      <c r="J16" s="36"/>
      <c r="K16" s="36"/>
      <c r="L16" s="36"/>
      <c r="M16" s="36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ht="14.25" customHeight="1" spans="1:30">
      <c r="A17" s="26" t="s">
        <v>99</v>
      </c>
      <c r="B17" s="26" t="s">
        <v>83</v>
      </c>
      <c r="C17" s="26" t="s">
        <v>84</v>
      </c>
      <c r="D17" s="26"/>
      <c r="E17" s="29" t="s">
        <v>100</v>
      </c>
      <c r="F17" s="35">
        <f t="shared" si="0"/>
        <v>180.55</v>
      </c>
      <c r="G17" s="35">
        <f t="shared" si="1"/>
        <v>180.55</v>
      </c>
      <c r="H17" s="36">
        <v>180.55</v>
      </c>
      <c r="I17" s="35"/>
      <c r="J17" s="36"/>
      <c r="K17" s="36"/>
      <c r="L17" s="36"/>
      <c r="M17" s="36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ht="14.25" customHeight="1" spans="1:30">
      <c r="A18" s="22"/>
      <c r="B18" s="22"/>
      <c r="C18" s="22"/>
      <c r="D18" s="21"/>
      <c r="E18" s="37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ht="14.25" customHeight="1" spans="1:30">
      <c r="A19" s="22"/>
      <c r="B19" s="22"/>
      <c r="C19" s="22"/>
      <c r="D19" s="21"/>
      <c r="E19" s="37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ht="14.25" customHeight="1" spans="1:30">
      <c r="A20" s="22"/>
      <c r="B20" s="22"/>
      <c r="C20" s="22"/>
      <c r="D20" s="21"/>
      <c r="E20" s="37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="1" customFormat="1" ht="14.25" customHeight="1" spans="1:30">
      <c r="A21" s="26"/>
      <c r="B21" s="26"/>
      <c r="C21" s="26"/>
      <c r="D21" s="26"/>
      <c r="E21" s="26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="1" customFormat="1" ht="14.25" customHeight="1" spans="1:30">
      <c r="A22" s="26"/>
      <c r="B22" s="26"/>
      <c r="C22" s="26"/>
      <c r="D22" s="19"/>
      <c r="E22" s="3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="1" customFormat="1" ht="14.25" customHeight="1" spans="1:30">
      <c r="A23" s="26"/>
      <c r="B23" s="26"/>
      <c r="C23" s="26"/>
      <c r="D23" s="19"/>
      <c r="E23" s="3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="1" customFormat="1" ht="14.25" customHeight="1" spans="1:30">
      <c r="A24" s="26"/>
      <c r="B24" s="26"/>
      <c r="C24" s="26"/>
      <c r="D24" s="19"/>
      <c r="E24" s="3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="1" customFormat="1" ht="22.7" customHeight="1" spans="1:30">
      <c r="A25" s="26"/>
      <c r="B25" s="26"/>
      <c r="C25" s="26"/>
      <c r="D25" s="19"/>
      <c r="E25" s="3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="1" customFormat="1" ht="14.25" customHeight="1" spans="1:30">
      <c r="A26" s="26"/>
      <c r="B26" s="26"/>
      <c r="C26" s="26"/>
      <c r="D26" s="19"/>
      <c r="E26" s="3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="1" customFormat="1" ht="14.25" customHeight="1" spans="1:30">
      <c r="A27" s="26"/>
      <c r="B27" s="26"/>
      <c r="C27" s="26"/>
      <c r="D27" s="19"/>
      <c r="E27" s="3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="1" customFormat="1" ht="14.25" customHeight="1" spans="1:30">
      <c r="A28" s="26"/>
      <c r="B28" s="26"/>
      <c r="C28" s="26"/>
      <c r="D28" s="19"/>
      <c r="E28" s="3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E9" sqref="E9"/>
    </sheetView>
  </sheetViews>
  <sheetFormatPr defaultColWidth="10" defaultRowHeight="13.5"/>
  <cols>
    <col min="1" max="3" width="3.75" style="1" customWidth="1"/>
    <col min="4" max="4" width="7.66666666666667" style="1" customWidth="1"/>
    <col min="5" max="5" width="19.4416666666667" style="1" customWidth="1"/>
    <col min="6" max="6" width="13" style="1" customWidth="1"/>
    <col min="7" max="7" width="12.225" style="1" customWidth="1"/>
    <col min="8" max="8" width="12.1083333333333" style="1" customWidth="1"/>
    <col min="9" max="9" width="9" style="1" customWidth="1"/>
    <col min="10" max="10" width="9.33333333333333" style="1" customWidth="1"/>
    <col min="11" max="11" width="3.775" style="1" customWidth="1"/>
    <col min="12" max="12" width="9.89166666666667" style="1" customWidth="1"/>
    <col min="13" max="13" width="8.44166666666667" style="1" customWidth="1"/>
    <col min="14" max="14" width="7.5" style="1" customWidth="1"/>
    <col min="15" max="15" width="6.66666666666667" style="1" customWidth="1"/>
    <col min="16" max="16" width="5" style="1" customWidth="1"/>
    <col min="17" max="17" width="5.13333333333333" style="1" customWidth="1"/>
    <col min="18" max="18" width="6.55833333333333" style="1" customWidth="1"/>
    <col min="19" max="19" width="3.89166666666667" style="1" customWidth="1"/>
    <col min="20" max="20" width="3" style="1" customWidth="1"/>
    <col min="21" max="21" width="3.225" style="1" customWidth="1"/>
    <col min="22" max="22" width="3.38333333333333" style="1" customWidth="1"/>
    <col min="23" max="23" width="2.38333333333333" style="1" customWidth="1"/>
    <col min="24" max="24" width="3.38333333333333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4" t="s">
        <v>255</v>
      </c>
      <c r="Y1" s="14"/>
    </row>
    <row r="2" ht="19.5" customHeight="1" spans="1:25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1" t="s">
        <v>3</v>
      </c>
      <c r="X3" s="31"/>
      <c r="Y3" s="31"/>
    </row>
    <row r="4" ht="25.5" customHeight="1" spans="1:25">
      <c r="A4" s="4" t="s">
        <v>56</v>
      </c>
      <c r="B4" s="4"/>
      <c r="C4" s="4"/>
      <c r="D4" s="4" t="s">
        <v>229</v>
      </c>
      <c r="E4" s="4" t="s">
        <v>257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27"/>
      <c r="B7" s="27"/>
      <c r="C7" s="27"/>
      <c r="D7" s="28" t="s">
        <v>80</v>
      </c>
      <c r="E7" s="29" t="s">
        <v>258</v>
      </c>
      <c r="F7" s="30">
        <f>G7+L7</f>
        <v>2775.97</v>
      </c>
      <c r="G7" s="30">
        <f>G8+G9+G10+G11+G12+G13+G14+G15</f>
        <v>2331.93</v>
      </c>
      <c r="H7" s="30">
        <f>H8+H9+H10+H11+H12+H13+H14+H15</f>
        <v>2023.72</v>
      </c>
      <c r="I7" s="30">
        <f>I8+I9+I10+I11+I12+I13+I14+I15</f>
        <v>128.67</v>
      </c>
      <c r="J7" s="30">
        <f>J8+J9+J10+J11+J12+J13+J14+J15</f>
        <v>179.54</v>
      </c>
      <c r="K7" s="30"/>
      <c r="L7" s="30">
        <f>L8+L9+L10</f>
        <v>444.04</v>
      </c>
      <c r="M7" s="30">
        <f t="shared" ref="M7:R7" si="0">M8+M9+M10</f>
        <v>301.32</v>
      </c>
      <c r="N7" s="30">
        <f t="shared" si="0"/>
        <v>18.7</v>
      </c>
      <c r="O7" s="30">
        <f t="shared" si="0"/>
        <v>86.22</v>
      </c>
      <c r="P7" s="30">
        <f t="shared" si="0"/>
        <v>0</v>
      </c>
      <c r="Q7" s="30">
        <f t="shared" si="0"/>
        <v>0</v>
      </c>
      <c r="R7" s="30">
        <f t="shared" si="0"/>
        <v>37.8</v>
      </c>
      <c r="S7" s="20"/>
      <c r="T7" s="20"/>
      <c r="U7" s="20"/>
      <c r="V7" s="20"/>
      <c r="W7" s="20"/>
      <c r="X7" s="20"/>
      <c r="Y7" s="20"/>
    </row>
    <row r="8" ht="14.25" customHeight="1" spans="1:25">
      <c r="A8" s="6" t="s">
        <v>82</v>
      </c>
      <c r="B8" s="6" t="s">
        <v>83</v>
      </c>
      <c r="C8" s="6" t="s">
        <v>84</v>
      </c>
      <c r="D8" s="6"/>
      <c r="E8" s="19" t="s">
        <v>85</v>
      </c>
      <c r="F8" s="30">
        <v>141.7</v>
      </c>
      <c r="G8" s="30">
        <v>21</v>
      </c>
      <c r="H8" s="30"/>
      <c r="I8" s="30">
        <v>21</v>
      </c>
      <c r="J8" s="30"/>
      <c r="K8" s="30"/>
      <c r="L8" s="30">
        <f>M8+N8+O8+P8+Q8+R8</f>
        <v>120.7</v>
      </c>
      <c r="M8" s="30">
        <v>73</v>
      </c>
      <c r="N8" s="30">
        <v>9.9</v>
      </c>
      <c r="O8" s="30"/>
      <c r="P8" s="30"/>
      <c r="Q8" s="30"/>
      <c r="R8" s="30">
        <v>37.8</v>
      </c>
      <c r="S8" s="20"/>
      <c r="T8" s="20"/>
      <c r="U8" s="20"/>
      <c r="V8" s="20"/>
      <c r="W8" s="20"/>
      <c r="X8" s="20"/>
      <c r="Y8" s="20"/>
    </row>
    <row r="9" ht="14.25" customHeight="1" spans="1:25">
      <c r="A9" s="26" t="s">
        <v>82</v>
      </c>
      <c r="B9" s="26" t="s">
        <v>83</v>
      </c>
      <c r="C9" s="26" t="s">
        <v>83</v>
      </c>
      <c r="D9" s="26"/>
      <c r="E9" s="29" t="s">
        <v>86</v>
      </c>
      <c r="F9" s="30">
        <f t="shared" ref="F8:F15" si="1">G9+L9</f>
        <v>1819.61</v>
      </c>
      <c r="G9" s="30">
        <v>1507.64</v>
      </c>
      <c r="H9" s="30">
        <v>1364.71</v>
      </c>
      <c r="I9" s="30">
        <v>107.67</v>
      </c>
      <c r="J9" s="30">
        <v>35.26</v>
      </c>
      <c r="K9" s="30"/>
      <c r="L9" s="30">
        <f>M9+N9+O9+P9+Q9+R9</f>
        <v>311.97</v>
      </c>
      <c r="M9" s="30">
        <v>228.32</v>
      </c>
      <c r="N9" s="30">
        <v>8.8</v>
      </c>
      <c r="O9" s="30">
        <v>74.85</v>
      </c>
      <c r="P9" s="30"/>
      <c r="Q9" s="30"/>
      <c r="R9" s="30"/>
      <c r="S9" s="20"/>
      <c r="T9" s="20"/>
      <c r="U9" s="20"/>
      <c r="V9" s="20"/>
      <c r="W9" s="20"/>
      <c r="X9" s="20"/>
      <c r="Y9" s="20"/>
    </row>
    <row r="10" ht="21" customHeight="1" spans="1:25">
      <c r="A10" s="26" t="s">
        <v>82</v>
      </c>
      <c r="B10" s="26" t="s">
        <v>87</v>
      </c>
      <c r="C10" s="26" t="s">
        <v>88</v>
      </c>
      <c r="D10" s="26"/>
      <c r="E10" s="29" t="s">
        <v>89</v>
      </c>
      <c r="F10" s="30">
        <f t="shared" si="1"/>
        <v>11.37</v>
      </c>
      <c r="G10" s="30">
        <f>H10+I10+J10</f>
        <v>0</v>
      </c>
      <c r="H10" s="30"/>
      <c r="I10" s="30"/>
      <c r="J10" s="30"/>
      <c r="K10" s="30"/>
      <c r="L10" s="30">
        <f>M10+N10+O10+P10+Q10+R10</f>
        <v>11.37</v>
      </c>
      <c r="M10" s="30"/>
      <c r="N10" s="30"/>
      <c r="O10" s="30">
        <v>11.37</v>
      </c>
      <c r="P10" s="30"/>
      <c r="Q10" s="30"/>
      <c r="R10" s="30"/>
      <c r="S10" s="20"/>
      <c r="T10" s="20"/>
      <c r="U10" s="20"/>
      <c r="V10" s="20"/>
      <c r="W10" s="20"/>
      <c r="X10" s="20"/>
      <c r="Y10" s="20"/>
    </row>
    <row r="11" ht="25" customHeight="1" spans="1:25">
      <c r="A11" s="26" t="s">
        <v>90</v>
      </c>
      <c r="B11" s="26" t="s">
        <v>91</v>
      </c>
      <c r="C11" s="26" t="s">
        <v>83</v>
      </c>
      <c r="D11" s="26"/>
      <c r="E11" s="29" t="s">
        <v>92</v>
      </c>
      <c r="F11" s="30">
        <f t="shared" si="1"/>
        <v>144.28</v>
      </c>
      <c r="G11" s="30">
        <v>144.28</v>
      </c>
      <c r="H11" s="30"/>
      <c r="I11" s="30"/>
      <c r="J11" s="30">
        <v>144.28</v>
      </c>
      <c r="K11" s="30"/>
      <c r="L11" s="30"/>
      <c r="M11" s="30"/>
      <c r="N11" s="30"/>
      <c r="O11" s="30"/>
      <c r="P11" s="30"/>
      <c r="Q11" s="30"/>
      <c r="R11" s="30"/>
      <c r="S11" s="20"/>
      <c r="T11" s="20"/>
      <c r="U11" s="20"/>
      <c r="V11" s="20"/>
      <c r="W11" s="20"/>
      <c r="X11" s="20"/>
      <c r="Y11" s="20"/>
    </row>
    <row r="12" ht="29" customHeight="1" spans="1:25">
      <c r="A12" s="26" t="s">
        <v>90</v>
      </c>
      <c r="B12" s="26" t="s">
        <v>91</v>
      </c>
      <c r="C12" s="26" t="s">
        <v>91</v>
      </c>
      <c r="D12" s="26"/>
      <c r="E12" s="29" t="s">
        <v>93</v>
      </c>
      <c r="F12" s="30">
        <f t="shared" si="1"/>
        <v>240.73</v>
      </c>
      <c r="G12" s="30">
        <v>240.73</v>
      </c>
      <c r="H12" s="30">
        <v>240.73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0"/>
      <c r="T12" s="20"/>
      <c r="U12" s="20"/>
      <c r="V12" s="20"/>
      <c r="W12" s="20"/>
      <c r="X12" s="20"/>
      <c r="Y12" s="20"/>
    </row>
    <row r="13" ht="27" customHeight="1" spans="1:25">
      <c r="A13" s="26" t="s">
        <v>90</v>
      </c>
      <c r="B13" s="26" t="s">
        <v>91</v>
      </c>
      <c r="C13" s="26" t="s">
        <v>94</v>
      </c>
      <c r="D13" s="26"/>
      <c r="E13" s="29" t="s">
        <v>95</v>
      </c>
      <c r="F13" s="30">
        <f t="shared" si="1"/>
        <v>120.37</v>
      </c>
      <c r="G13" s="30">
        <v>120.37</v>
      </c>
      <c r="H13" s="30">
        <v>120.37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0"/>
      <c r="T13" s="20"/>
      <c r="U13" s="20"/>
      <c r="V13" s="20"/>
      <c r="W13" s="20"/>
      <c r="X13" s="20"/>
      <c r="Y13" s="20"/>
    </row>
    <row r="14" ht="14.25" customHeight="1" spans="1:25">
      <c r="A14" s="26" t="s">
        <v>96</v>
      </c>
      <c r="B14" s="26" t="s">
        <v>97</v>
      </c>
      <c r="C14" s="26" t="s">
        <v>83</v>
      </c>
      <c r="D14" s="26"/>
      <c r="E14" s="29" t="s">
        <v>98</v>
      </c>
      <c r="F14" s="30">
        <f t="shared" si="1"/>
        <v>117.36</v>
      </c>
      <c r="G14" s="30">
        <v>117.36</v>
      </c>
      <c r="H14" s="30">
        <v>117.36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0"/>
      <c r="T14" s="20"/>
      <c r="U14" s="20"/>
      <c r="V14" s="20"/>
      <c r="W14" s="20"/>
      <c r="X14" s="20"/>
      <c r="Y14" s="20"/>
    </row>
    <row r="15" ht="14.25" customHeight="1" spans="1:25">
      <c r="A15" s="26" t="s">
        <v>99</v>
      </c>
      <c r="B15" s="26" t="s">
        <v>83</v>
      </c>
      <c r="C15" s="26" t="s">
        <v>84</v>
      </c>
      <c r="D15" s="26"/>
      <c r="E15" s="29" t="s">
        <v>100</v>
      </c>
      <c r="F15" s="30">
        <f t="shared" si="1"/>
        <v>180.55</v>
      </c>
      <c r="G15" s="30">
        <v>180.55</v>
      </c>
      <c r="H15" s="30">
        <v>180.55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0"/>
      <c r="T15" s="20"/>
      <c r="U15" s="20"/>
      <c r="V15" s="20"/>
      <c r="W15" s="20"/>
      <c r="X15" s="20"/>
      <c r="Y15" s="20"/>
    </row>
    <row r="16" ht="14.25" customHeight="1" spans="1:25">
      <c r="A16" s="19"/>
      <c r="B16" s="19"/>
      <c r="C16" s="19"/>
      <c r="D16" s="2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ht="14.25" customHeight="1" spans="1:25">
      <c r="A17" s="19"/>
      <c r="B17" s="19"/>
      <c r="C17" s="19"/>
      <c r="D17" s="2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ht="14.25" customHeight="1" spans="1:25">
      <c r="A18" s="19"/>
      <c r="B18" s="19"/>
      <c r="C18" s="19"/>
      <c r="D18" s="2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ht="14.25" customHeight="1" spans="1:25">
      <c r="A19" s="19"/>
      <c r="B19" s="19"/>
      <c r="C19" s="19"/>
      <c r="D19" s="26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ht="14.25" customHeight="1" spans="1:2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4.25" customHeight="1" spans="1:25">
      <c r="A21" s="19"/>
      <c r="B21" s="19"/>
      <c r="C21" s="19"/>
      <c r="D21" s="26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4.25" customHeight="1" spans="1:25">
      <c r="A22" s="19"/>
      <c r="B22" s="19"/>
      <c r="C22" s="19"/>
      <c r="D22" s="26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4.25" customHeight="1" spans="1:25">
      <c r="A23" s="19"/>
      <c r="B23" s="19"/>
      <c r="C23" s="19"/>
      <c r="D23" s="26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4.25" customHeight="1" spans="1:25">
      <c r="A24" s="19"/>
      <c r="B24" s="19"/>
      <c r="C24" s="19"/>
      <c r="D24" s="26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4.25" customHeight="1" spans="1:25">
      <c r="A25" s="19"/>
      <c r="B25" s="19"/>
      <c r="C25" s="19"/>
      <c r="D25" s="26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4.25" customHeight="1" spans="1:25">
      <c r="A26" s="19"/>
      <c r="B26" s="19"/>
      <c r="C26" s="19"/>
      <c r="D26" s="26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4.25" customHeight="1" spans="1:25">
      <c r="A27" s="19"/>
      <c r="B27" s="19"/>
      <c r="C27" s="19"/>
      <c r="D27" s="26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4.25" customHeight="1" spans="1:25">
      <c r="A28" s="19"/>
      <c r="B28" s="19"/>
      <c r="C28" s="19"/>
      <c r="D28" s="26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4.25" customHeight="1" spans="1:25">
      <c r="A29" s="19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4.25" customHeight="1" spans="1:25">
      <c r="A30" s="19"/>
      <c r="B30" s="19"/>
      <c r="C30" s="19"/>
      <c r="D30" s="26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4.25" customHeight="1" spans="1:25">
      <c r="A31" s="19"/>
      <c r="B31" s="19"/>
      <c r="C31" s="19"/>
      <c r="D31" s="26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4.25" customHeight="1" spans="1:25">
      <c r="A32" s="19"/>
      <c r="B32" s="19"/>
      <c r="C32" s="19"/>
      <c r="D32" s="26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4.25" customHeight="1" spans="1:25">
      <c r="A33" s="19"/>
      <c r="B33" s="19"/>
      <c r="C33" s="19"/>
      <c r="D33" s="26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ht="14.25" customHeight="1" spans="1:25">
      <c r="A34" s="19"/>
      <c r="B34" s="19"/>
      <c r="C34" s="19"/>
      <c r="D34" s="26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ht="14.25" customHeight="1" spans="1:25">
      <c r="A35" s="19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ht="14.25" customHeight="1" spans="1:25">
      <c r="A36" s="19"/>
      <c r="B36" s="19"/>
      <c r="C36" s="19"/>
      <c r="D36" s="26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4.25" customHeight="1" spans="1:25">
      <c r="A37" s="19"/>
      <c r="B37" s="19"/>
      <c r="C37" s="19"/>
      <c r="D37" s="26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ht="14.25" customHeight="1" spans="1:25">
      <c r="A38" s="19"/>
      <c r="B38" s="19"/>
      <c r="C38" s="19"/>
      <c r="D38" s="26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ht="14.25" customHeight="1" spans="1:25">
      <c r="A39" s="19"/>
      <c r="B39" s="19"/>
      <c r="C39" s="19"/>
      <c r="D39" s="26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ht="14.25" customHeight="1" spans="1:25">
      <c r="A40" s="19"/>
      <c r="B40" s="19"/>
      <c r="C40" s="19"/>
      <c r="D40" s="26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ht="14.25" customHeight="1" spans="1:25">
      <c r="A41" s="19"/>
      <c r="B41" s="19"/>
      <c r="C41" s="19"/>
      <c r="D41" s="26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4" t="s">
        <v>259</v>
      </c>
      <c r="Y1" s="14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4" t="s">
        <v>3</v>
      </c>
      <c r="Y3" s="14"/>
    </row>
    <row r="4" ht="14.25" customHeight="1" spans="1:25">
      <c r="A4" s="4" t="s">
        <v>56</v>
      </c>
      <c r="B4" s="4"/>
      <c r="C4" s="4"/>
      <c r="D4" s="4" t="s">
        <v>229</v>
      </c>
      <c r="E4" s="4" t="s">
        <v>257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9"/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ht="14.25" customHeight="1" spans="1:25">
      <c r="A8" s="19"/>
      <c r="B8" s="19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ht="14.25" customHeight="1" spans="1:25">
      <c r="A9" s="19"/>
      <c r="B9" s="19"/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ht="14.25" customHeight="1" spans="1:25">
      <c r="A10" s="19"/>
      <c r="B10" s="19"/>
      <c r="C10" s="19"/>
      <c r="D10" s="26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ht="14.25" customHeight="1"/>
    <row r="12" ht="21" customHeight="1" spans="1:5">
      <c r="A12" s="2" t="s">
        <v>261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2021-03-18T08:20:30Z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