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3" hidden="1">表3.一般公共预算基本支出表!$A$5:$E$64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<sst xmlns="http://schemas.openxmlformats.org/spreadsheetml/2006/main" count="556" uniqueCount="301">
  <si>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</si>
  <si>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</si>
  <si>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</si>
  <si>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</si>
  <si>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</si>
  <si>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</si>
  <si>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</si>
  <si>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</si>
  <si>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</si>
  <si>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</si>
  <si>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</si>
  <si>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</si>
  <si>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</si>
  <si>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</si>
  <si>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</si>
  <si>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</si>
  <si>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</si>
  <si>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</si>
  <si>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</si>
  <si>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</si>
  <si>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</si>
  <si>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</si>
  <si>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</si>
  <si>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</si>
  <si>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</si>
  <si>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</si>
  <si>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</si>
  <si>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</si>
  <si>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</si>
  <si>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</si>
  <si>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</si>
  <si>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</si>
  <si>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</si>
  <si>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</si>
  <si>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</si>
  <si>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</si>
  <si>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</si>
  <si>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</si>
  <si>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</si>
  <si>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</si>
  <si>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</si>
  <si>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</si>
  <si>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</si>
  <si>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</si>
  <si>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</si>
  <si>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</si>
  <si>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</si>
  <si>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</si>
  <si>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</si>
  <si>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</si>
  <si>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</si>
  <si>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</si>
  <si>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</si>
  <si>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</si>
  <si>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</si>
  <si>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</si>
  <si>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</si>
  <si>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</si>
  <si>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</si>
  <si>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</si>
  <si>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</si>
  <si>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</si>
  <si>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</si>
  <si>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</si>
  <si>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</si>
  <si>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</si>
  <si>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</si>
  <si>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</si>
  <si>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</si>
  <si>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</si>
  <si>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</si>
  <si>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</si>
  <si>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</si>
  <si>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</si>
  <si>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</si>
  <si>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</si>
  <si>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</si>
  <si>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</si>
  <si>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</si>
  <si>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</si>
  <si>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鹿寨县拉沟乡中心校</t>
  </si>
  <si>
    <t>02</t>
  </si>
  <si>
    <t>01</t>
  </si>
  <si>
    <t>学前教育</t>
  </si>
  <si>
    <t>小学教育</t>
  </si>
  <si>
    <t>09</t>
  </si>
  <si>
    <t>99</t>
  </si>
  <si>
    <t>其他教育费附加安排的支出</t>
  </si>
  <si>
    <t>05</t>
  </si>
  <si>
    <t>事业单位离退休</t>
  </si>
  <si>
    <t>机关事业单位基本养老保险缴费</t>
  </si>
  <si>
    <t>06</t>
  </si>
  <si>
    <t>机关事业单位职业年金缴费支出</t>
  </si>
  <si>
    <t>11</t>
  </si>
  <si>
    <t>事业单位医疗</t>
  </si>
  <si>
    <t>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</si>
  <si>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</si>
  <si>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</si>
  <si>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</si>
  <si>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</si>
  <si>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</si>
  <si>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</si>
  <si>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</si>
  <si>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</si>
  <si>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</si>
  <si>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伙食补助费</t>
  </si>
  <si>
    <t>绩效工资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</si>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</sst>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0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A8" workbookViewId="0">
      <selection activeCell="E7" sqref="E7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37" t="s">
        <v>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278</v>
      </c>
      <c r="Y1" s="17"/>
    </row>
    <row r="2" ht="19.5" customHeight="1" spans="1:25">
      <c r="A2" s="11" t="s">
        <v>279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246</v>
      </c>
      <c r="E4" s="12" t="s">
        <v>274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280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A3" workbookViewId="0">
      <selection activeCell="E4" sqref="E4:E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281</v>
      </c>
      <c r="AI1" s="9"/>
    </row>
    <row r="2" ht="23.45" customHeight="1" spans="1:35">
      <c r="A2" s="3" t="s">
        <v>282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246</v>
      </c>
      <c r="E4" s="4" t="s">
        <v>274</v>
      </c>
      <c r="F4" s="4" t="s">
        <v>283</v>
      </c>
      <c r="G4" s="4" t="s">
        <v>284</v>
      </c>
      <c r="H4" s="4" t="s">
        <v>285</v>
      </c>
      <c r="I4" s="4" t="s">
        <v>286</v>
      </c>
      <c r="J4" s="4" t="s">
        <v>287</v>
      </c>
      <c r="K4" s="4" t="s">
        <v>288</v>
      </c>
      <c r="L4" s="4" t="s">
        <v>289</v>
      </c>
      <c r="M4" s="4"/>
      <c r="N4" s="4"/>
      <c r="O4" s="4"/>
      <c r="P4" s="4"/>
      <c r="Q4" s="4"/>
      <c r="R4" s="4"/>
      <c r="S4" s="4"/>
      <c r="T4" s="4"/>
      <c r="U4" s="4" t="s">
        <v>290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291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249</v>
      </c>
      <c r="N5" s="4"/>
      <c r="O5" s="4"/>
      <c r="P5" s="4" t="s">
        <v>250</v>
      </c>
      <c r="Q5" s="4" t="s">
        <v>251</v>
      </c>
      <c r="R5" s="4" t="s">
        <v>252</v>
      </c>
      <c r="S5" s="4" t="s">
        <v>253</v>
      </c>
      <c r="T5" s="4" t="s">
        <v>292</v>
      </c>
      <c r="U5" s="4" t="s">
        <v>9</v>
      </c>
      <c r="V5" s="4" t="s">
        <v>293</v>
      </c>
      <c r="W5" s="4"/>
      <c r="X5" s="4"/>
      <c r="Y5" s="4"/>
      <c r="Z5" s="4"/>
      <c r="AA5" s="4"/>
      <c r="AB5" s="4"/>
      <c r="AC5" s="4"/>
      <c r="AD5" s="4"/>
      <c r="AE5" s="4" t="s">
        <v>294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295</v>
      </c>
      <c r="O6" s="4" t="s">
        <v>256</v>
      </c>
      <c r="P6" s="4"/>
      <c r="Q6" s="4"/>
      <c r="R6" s="4"/>
      <c r="S6" s="4"/>
      <c r="T6" s="4"/>
      <c r="U6" s="4"/>
      <c r="V6" s="4" t="s">
        <v>66</v>
      </c>
      <c r="W6" s="4" t="s">
        <v>296</v>
      </c>
      <c r="X6" s="4"/>
      <c r="Y6" s="4"/>
      <c r="Z6" s="4"/>
      <c r="AA6" s="4" t="s">
        <v>297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298</v>
      </c>
      <c r="Y8" s="4" t="s">
        <v>299</v>
      </c>
      <c r="Z8" s="4" t="s">
        <v>300</v>
      </c>
      <c r="AA8" s="4" t="s">
        <v>66</v>
      </c>
      <c r="AB8" s="4" t="s">
        <v>298</v>
      </c>
      <c r="AC8" s="4" t="s">
        <v>299</v>
      </c>
      <c r="AD8" s="4" t="s">
        <v>300</v>
      </c>
      <c r="AE8" s="4" t="s">
        <v>66</v>
      </c>
      <c r="AF8" s="4" t="s">
        <v>298</v>
      </c>
      <c r="AG8" s="4" t="s">
        <v>299</v>
      </c>
      <c r="AH8" s="4" t="s">
        <v>300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E7" sqref="E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35" t="s">
        <v>4</v>
      </c>
      <c r="B4" s="35"/>
      <c r="C4" s="35" t="s">
        <v>5</v>
      </c>
      <c r="D4" s="35"/>
      <c r="E4" s="35"/>
      <c r="F4" s="35"/>
      <c r="G4" s="35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36">
        <v>731.41</v>
      </c>
      <c r="C6" s="14" t="s">
        <v>14</v>
      </c>
      <c r="D6" s="36">
        <f>SUM(E6:G6)</f>
        <v>0</v>
      </c>
      <c r="E6" s="36"/>
      <c r="F6" s="36"/>
      <c r="G6" s="36"/>
    </row>
    <row r="7" spans="1:7">
      <c r="A7" s="14" t="s">
        <v>15</v>
      </c>
      <c r="B7" s="36"/>
      <c r="C7" s="14" t="s">
        <v>16</v>
      </c>
      <c r="D7" s="36">
        <f t="shared" ref="D7:D33" si="0">SUM(E7:G7)</f>
        <v>0</v>
      </c>
      <c r="E7" s="36"/>
      <c r="F7" s="36"/>
      <c r="G7" s="36"/>
    </row>
    <row r="8" spans="1:7">
      <c r="A8" s="14" t="s">
        <v>17</v>
      </c>
      <c r="B8" s="36"/>
      <c r="C8" s="14" t="s">
        <v>18</v>
      </c>
      <c r="D8" s="36">
        <f t="shared" si="0"/>
        <v>0</v>
      </c>
      <c r="E8" s="36"/>
      <c r="F8" s="36"/>
      <c r="G8" s="36"/>
    </row>
    <row r="9" spans="1:7">
      <c r="A9" s="14"/>
      <c r="B9" s="36"/>
      <c r="C9" s="14" t="s">
        <v>19</v>
      </c>
      <c r="D9" s="36">
        <f t="shared" si="0"/>
        <v>0</v>
      </c>
      <c r="E9" s="36"/>
      <c r="F9" s="36"/>
      <c r="G9" s="36"/>
    </row>
    <row r="10" spans="1:7">
      <c r="A10" s="14"/>
      <c r="B10" s="36"/>
      <c r="C10" s="14" t="s">
        <v>20</v>
      </c>
      <c r="D10" s="36">
        <f t="shared" si="0"/>
        <v>525.25</v>
      </c>
      <c r="E10" s="36">
        <v>525.25</v>
      </c>
      <c r="F10" s="36"/>
      <c r="G10" s="36"/>
    </row>
    <row r="11" spans="1:7">
      <c r="A11" s="14"/>
      <c r="B11" s="36"/>
      <c r="C11" s="14" t="s">
        <v>21</v>
      </c>
      <c r="D11" s="36">
        <f t="shared" si="0"/>
        <v>0</v>
      </c>
      <c r="E11" s="36"/>
      <c r="F11" s="36"/>
      <c r="G11" s="36"/>
    </row>
    <row r="12" spans="1:7">
      <c r="A12" s="14"/>
      <c r="B12" s="36"/>
      <c r="C12" s="14" t="s">
        <v>22</v>
      </c>
      <c r="D12" s="36">
        <f t="shared" si="0"/>
        <v>0</v>
      </c>
      <c r="E12" s="36"/>
      <c r="F12" s="36"/>
      <c r="G12" s="36"/>
    </row>
    <row r="13" spans="1:7">
      <c r="A13" s="14"/>
      <c r="B13" s="36"/>
      <c r="C13" s="14" t="s">
        <v>23</v>
      </c>
      <c r="D13" s="36">
        <f t="shared" si="0"/>
        <v>127.85</v>
      </c>
      <c r="E13" s="36">
        <v>127.85</v>
      </c>
      <c r="F13" s="36"/>
      <c r="G13" s="36"/>
    </row>
    <row r="14" spans="1:7">
      <c r="A14" s="14"/>
      <c r="B14" s="36"/>
      <c r="C14" s="14" t="s">
        <v>24</v>
      </c>
      <c r="D14" s="36">
        <f t="shared" si="0"/>
        <v>30.85</v>
      </c>
      <c r="E14" s="36">
        <v>30.85</v>
      </c>
      <c r="F14" s="36"/>
      <c r="G14" s="36"/>
    </row>
    <row r="15" spans="1:7">
      <c r="A15" s="14"/>
      <c r="B15" s="36"/>
      <c r="C15" s="14" t="s">
        <v>25</v>
      </c>
      <c r="D15" s="36">
        <f t="shared" si="0"/>
        <v>0</v>
      </c>
      <c r="E15" s="36"/>
      <c r="F15" s="36"/>
      <c r="G15" s="36"/>
    </row>
    <row r="16" spans="1:7">
      <c r="A16" s="14"/>
      <c r="B16" s="36"/>
      <c r="C16" s="14" t="s">
        <v>26</v>
      </c>
      <c r="D16" s="36">
        <f t="shared" si="0"/>
        <v>0</v>
      </c>
      <c r="E16" s="36"/>
      <c r="F16" s="36"/>
      <c r="G16" s="36"/>
    </row>
    <row r="17" spans="1:7">
      <c r="A17" s="14"/>
      <c r="B17" s="36"/>
      <c r="C17" s="14" t="s">
        <v>27</v>
      </c>
      <c r="D17" s="36">
        <f t="shared" si="0"/>
        <v>0</v>
      </c>
      <c r="E17" s="36"/>
      <c r="F17" s="36"/>
      <c r="G17" s="36"/>
    </row>
    <row r="18" spans="1:7">
      <c r="A18" s="14"/>
      <c r="B18" s="36"/>
      <c r="C18" s="14" t="s">
        <v>28</v>
      </c>
      <c r="D18" s="36">
        <f t="shared" si="0"/>
        <v>0</v>
      </c>
      <c r="E18" s="36"/>
      <c r="F18" s="36"/>
      <c r="G18" s="36"/>
    </row>
    <row r="19" spans="1:7">
      <c r="A19" s="14"/>
      <c r="B19" s="36"/>
      <c r="C19" s="14" t="s">
        <v>29</v>
      </c>
      <c r="D19" s="36">
        <f t="shared" si="0"/>
        <v>0</v>
      </c>
      <c r="E19" s="36"/>
      <c r="F19" s="36"/>
      <c r="G19" s="36"/>
    </row>
    <row r="20" spans="1:7">
      <c r="A20" s="14"/>
      <c r="B20" s="36"/>
      <c r="C20" s="14" t="s">
        <v>30</v>
      </c>
      <c r="D20" s="36">
        <f t="shared" si="0"/>
        <v>0</v>
      </c>
      <c r="E20" s="36"/>
      <c r="F20" s="36"/>
      <c r="G20" s="36"/>
    </row>
    <row r="21" spans="1:7">
      <c r="A21" s="14"/>
      <c r="B21" s="36"/>
      <c r="C21" s="14" t="s">
        <v>31</v>
      </c>
      <c r="D21" s="36">
        <f t="shared" si="0"/>
        <v>0</v>
      </c>
      <c r="E21" s="36"/>
      <c r="F21" s="36"/>
      <c r="G21" s="36"/>
    </row>
    <row r="22" spans="1:7">
      <c r="A22" s="14"/>
      <c r="B22" s="36"/>
      <c r="C22" s="14" t="s">
        <v>32</v>
      </c>
      <c r="D22" s="36">
        <f t="shared" si="0"/>
        <v>0</v>
      </c>
      <c r="E22" s="36"/>
      <c r="F22" s="36"/>
      <c r="G22" s="36"/>
    </row>
    <row r="23" spans="1:7">
      <c r="A23" s="14"/>
      <c r="B23" s="36"/>
      <c r="C23" s="14" t="s">
        <v>33</v>
      </c>
      <c r="D23" s="36">
        <f t="shared" si="0"/>
        <v>0</v>
      </c>
      <c r="E23" s="36"/>
      <c r="F23" s="36"/>
      <c r="G23" s="36"/>
    </row>
    <row r="24" spans="1:7">
      <c r="A24" s="14"/>
      <c r="B24" s="36"/>
      <c r="C24" s="14" t="s">
        <v>34</v>
      </c>
      <c r="D24" s="36">
        <f t="shared" si="0"/>
        <v>47.46</v>
      </c>
      <c r="E24" s="36">
        <v>47.46</v>
      </c>
      <c r="F24" s="36"/>
      <c r="G24" s="36"/>
    </row>
    <row r="25" spans="1:7">
      <c r="A25" s="14"/>
      <c r="B25" s="36"/>
      <c r="C25" s="14" t="s">
        <v>35</v>
      </c>
      <c r="D25" s="36">
        <f t="shared" si="0"/>
        <v>0</v>
      </c>
      <c r="E25" s="36"/>
      <c r="F25" s="36"/>
      <c r="G25" s="36"/>
    </row>
    <row r="26" spans="1:7">
      <c r="A26" s="14"/>
      <c r="B26" s="36"/>
      <c r="C26" s="14" t="s">
        <v>36</v>
      </c>
      <c r="D26" s="36">
        <f t="shared" si="0"/>
        <v>0</v>
      </c>
      <c r="E26" s="36"/>
      <c r="F26" s="36"/>
      <c r="G26" s="36"/>
    </row>
    <row r="27" spans="1:7">
      <c r="A27" s="14"/>
      <c r="B27" s="36"/>
      <c r="C27" s="14" t="s">
        <v>37</v>
      </c>
      <c r="D27" s="36">
        <f t="shared" si="0"/>
        <v>0</v>
      </c>
      <c r="E27" s="36"/>
      <c r="F27" s="36"/>
      <c r="G27" s="36"/>
    </row>
    <row r="28" spans="1:7">
      <c r="A28" s="14"/>
      <c r="B28" s="36"/>
      <c r="C28" s="14" t="s">
        <v>38</v>
      </c>
      <c r="D28" s="36">
        <f t="shared" si="0"/>
        <v>0</v>
      </c>
      <c r="E28" s="36"/>
      <c r="F28" s="36"/>
      <c r="G28" s="36"/>
    </row>
    <row r="29" spans="1:7">
      <c r="A29" s="14"/>
      <c r="B29" s="36"/>
      <c r="C29" s="14" t="s">
        <v>39</v>
      </c>
      <c r="D29" s="36">
        <f t="shared" si="0"/>
        <v>0</v>
      </c>
      <c r="E29" s="36"/>
      <c r="F29" s="36"/>
      <c r="G29" s="36"/>
    </row>
    <row r="30" spans="1:7">
      <c r="A30" s="14"/>
      <c r="B30" s="36"/>
      <c r="C30" s="14" t="s">
        <v>40</v>
      </c>
      <c r="D30" s="36">
        <f t="shared" si="0"/>
        <v>0</v>
      </c>
      <c r="E30" s="36"/>
      <c r="F30" s="36"/>
      <c r="G30" s="36"/>
    </row>
    <row r="31" spans="1:7">
      <c r="A31" s="14"/>
      <c r="B31" s="36"/>
      <c r="C31" s="14" t="s">
        <v>41</v>
      </c>
      <c r="D31" s="36">
        <f t="shared" si="0"/>
        <v>0</v>
      </c>
      <c r="E31" s="36"/>
      <c r="F31" s="36"/>
      <c r="G31" s="36"/>
    </row>
    <row r="32" spans="1:7">
      <c r="A32" s="14"/>
      <c r="B32" s="36"/>
      <c r="C32" s="14" t="s">
        <v>42</v>
      </c>
      <c r="D32" s="36">
        <f t="shared" si="0"/>
        <v>0</v>
      </c>
      <c r="E32" s="36"/>
      <c r="F32" s="36"/>
      <c r="G32" s="36"/>
    </row>
    <row r="33" spans="1:7">
      <c r="A33" s="14"/>
      <c r="B33" s="36"/>
      <c r="C33" s="14" t="s">
        <v>43</v>
      </c>
      <c r="D33" s="36">
        <f t="shared" si="0"/>
        <v>0</v>
      </c>
      <c r="E33" s="36"/>
      <c r="F33" s="36"/>
      <c r="G33" s="36"/>
    </row>
    <row r="34" spans="1:7">
      <c r="A34" s="35" t="s">
        <v>44</v>
      </c>
      <c r="B34" s="36">
        <f>SUM(B6:B33)</f>
        <v>731.41</v>
      </c>
      <c r="C34" s="35" t="s">
        <v>45</v>
      </c>
      <c r="D34" s="36">
        <f>SUM(D6:D33)</f>
        <v>731.41</v>
      </c>
      <c r="E34" s="36">
        <f>SUM(E6:E33)</f>
        <v>731.41</v>
      </c>
      <c r="F34" s="36">
        <f>SUM(F6:F33)</f>
        <v>0</v>
      </c>
      <c r="G34" s="36">
        <f>SUM(G6:G33)</f>
        <v>0</v>
      </c>
    </row>
    <row r="35" spans="1:7">
      <c r="A35" s="14" t="s">
        <v>46</v>
      </c>
      <c r="B35" s="36">
        <f>SUM(B36:B38)</f>
        <v>0</v>
      </c>
      <c r="C35" s="14" t="s">
        <v>47</v>
      </c>
      <c r="D35" s="36"/>
      <c r="E35" s="36"/>
      <c r="F35" s="36"/>
      <c r="G35" s="36"/>
    </row>
    <row r="36" spans="1:7">
      <c r="A36" s="14" t="s">
        <v>48</v>
      </c>
      <c r="B36" s="36"/>
      <c r="C36" s="14"/>
      <c r="D36" s="36"/>
      <c r="E36" s="36"/>
      <c r="F36" s="36"/>
      <c r="G36" s="36"/>
    </row>
    <row r="37" spans="1:7">
      <c r="A37" s="14" t="s">
        <v>49</v>
      </c>
      <c r="B37" s="36"/>
      <c r="C37" s="14"/>
      <c r="D37" s="36"/>
      <c r="E37" s="36"/>
      <c r="F37" s="36"/>
      <c r="G37" s="36"/>
    </row>
    <row r="38" spans="1:7">
      <c r="A38" s="14" t="s">
        <v>50</v>
      </c>
      <c r="B38" s="36"/>
      <c r="C38" s="14"/>
      <c r="D38" s="36"/>
      <c r="E38" s="36"/>
      <c r="F38" s="36"/>
      <c r="G38" s="36"/>
    </row>
    <row r="39" spans="1:7">
      <c r="A39" s="35" t="s">
        <v>51</v>
      </c>
      <c r="B39" s="36">
        <f>B34+B35</f>
        <v>731.41</v>
      </c>
      <c r="C39" s="35" t="s">
        <v>52</v>
      </c>
      <c r="D39" s="36">
        <f>D34+D35</f>
        <v>731.41</v>
      </c>
      <c r="E39" s="36">
        <f>E34+E35</f>
        <v>731.41</v>
      </c>
      <c r="F39" s="36">
        <f>F34+F35</f>
        <v>0</v>
      </c>
      <c r="G39" s="36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workbookViewId="0">
      <selection activeCell="D7" sqref="D7"/>
    </sheetView>
  </sheetViews>
  <sheetFormatPr defaultColWidth="10" defaultRowHeight="13.5"/>
  <cols>
    <col min="1" max="1" width="3.5" customWidth="1"/>
    <col min="2" max="3" width="3.125" customWidth="1"/>
    <col min="4" max="4" width="4.12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34" t="s">
        <v>3</v>
      </c>
      <c r="X3" s="34"/>
      <c r="Y3" s="34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ht="14.25" customHeight="1" spans="1:25">
      <c r="A7" s="12"/>
      <c r="B7" s="12"/>
      <c r="C7" s="12"/>
      <c r="D7" s="12">
        <v>401015</v>
      </c>
      <c r="E7" s="12" t="s">
        <v>80</v>
      </c>
      <c r="F7" s="12">
        <f>G7+L7</f>
        <v>731.41</v>
      </c>
      <c r="G7" s="12">
        <f>H7+I7+J7+K7</f>
        <v>609.72</v>
      </c>
      <c r="H7" s="12">
        <f>H8+H9+H10+H11+H12+H13+H14+H15</f>
        <v>535.68</v>
      </c>
      <c r="I7" s="12">
        <f t="shared" ref="H7:P7" si="0">I8+I9+I10+I11+I12+I13+I14+I15</f>
        <v>33.52</v>
      </c>
      <c r="J7" s="12">
        <f t="shared" si="0"/>
        <v>40.52</v>
      </c>
      <c r="K7" s="12">
        <f t="shared" si="0"/>
        <v>0</v>
      </c>
      <c r="L7" s="12">
        <f>M7+N7+O7+R7</f>
        <v>121.69</v>
      </c>
      <c r="M7" s="12">
        <f t="shared" si="0"/>
        <v>106.79</v>
      </c>
      <c r="N7" s="12">
        <f t="shared" si="0"/>
        <v>0</v>
      </c>
      <c r="O7" s="12">
        <f t="shared" si="0"/>
        <v>14.9</v>
      </c>
      <c r="P7" s="12">
        <f t="shared" si="0"/>
        <v>0</v>
      </c>
      <c r="Q7" s="12"/>
      <c r="R7" s="12"/>
      <c r="S7" s="12"/>
      <c r="T7" s="12"/>
      <c r="U7" s="12"/>
      <c r="V7" s="12"/>
      <c r="W7" s="12"/>
      <c r="X7" s="12"/>
      <c r="Y7" s="12"/>
    </row>
    <row r="8" s="1" customFormat="1" ht="14.25" customHeight="1" spans="1:25">
      <c r="A8" s="5">
        <v>205</v>
      </c>
      <c r="B8" s="19" t="s">
        <v>81</v>
      </c>
      <c r="C8" s="20" t="s">
        <v>82</v>
      </c>
      <c r="D8" s="20"/>
      <c r="E8" s="5" t="s">
        <v>83</v>
      </c>
      <c r="F8" s="12">
        <f t="shared" ref="F8:F15" si="1">G8+L8</f>
        <v>16.27</v>
      </c>
      <c r="G8" s="12">
        <f t="shared" ref="G8:G15" si="2">H8+I8+J8+K8</f>
        <v>2.67</v>
      </c>
      <c r="H8" s="8"/>
      <c r="I8" s="8">
        <v>2.67</v>
      </c>
      <c r="J8" s="8"/>
      <c r="K8" s="8"/>
      <c r="L8" s="8">
        <f>M8+N8+O8+R8</f>
        <v>13.6</v>
      </c>
      <c r="M8" s="8">
        <v>13.6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>
        <v>205</v>
      </c>
      <c r="B9" s="20" t="s">
        <v>81</v>
      </c>
      <c r="C9" s="20" t="s">
        <v>81</v>
      </c>
      <c r="D9" s="7"/>
      <c r="E9" s="7" t="s">
        <v>84</v>
      </c>
      <c r="F9" s="12">
        <f t="shared" si="1"/>
        <v>505.96</v>
      </c>
      <c r="G9" s="12">
        <f t="shared" si="2"/>
        <v>400.89</v>
      </c>
      <c r="H9" s="8">
        <v>362.45</v>
      </c>
      <c r="I9" s="8">
        <v>30.85</v>
      </c>
      <c r="J9" s="8">
        <v>7.59</v>
      </c>
      <c r="K9" s="8"/>
      <c r="L9" s="8">
        <f t="shared" ref="L9:L16" si="3">M9+N9+O9+R9</f>
        <v>105.07</v>
      </c>
      <c r="M9" s="8">
        <v>93.19</v>
      </c>
      <c r="N9" s="8"/>
      <c r="O9" s="8">
        <v>11.88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5">
        <v>205</v>
      </c>
      <c r="B10" s="20" t="s">
        <v>85</v>
      </c>
      <c r="C10" s="20" t="s">
        <v>86</v>
      </c>
      <c r="D10" s="7"/>
      <c r="E10" s="7" t="s">
        <v>87</v>
      </c>
      <c r="F10" s="12">
        <f t="shared" si="1"/>
        <v>3.02</v>
      </c>
      <c r="G10" s="12">
        <f t="shared" si="2"/>
        <v>0</v>
      </c>
      <c r="I10" s="8"/>
      <c r="J10" s="8"/>
      <c r="K10" s="8"/>
      <c r="L10" s="8">
        <f t="shared" si="3"/>
        <v>3.02</v>
      </c>
      <c r="M10" s="8"/>
      <c r="N10" s="8"/>
      <c r="O10" s="8">
        <v>3.02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5">
        <v>208</v>
      </c>
      <c r="B11" s="20" t="s">
        <v>88</v>
      </c>
      <c r="C11" s="20" t="s">
        <v>81</v>
      </c>
      <c r="D11" s="7"/>
      <c r="E11" s="7" t="s">
        <v>89</v>
      </c>
      <c r="F11" s="12">
        <f t="shared" si="1"/>
        <v>32.93</v>
      </c>
      <c r="G11" s="12">
        <f t="shared" si="2"/>
        <v>32.93</v>
      </c>
      <c r="H11" s="8"/>
      <c r="I11" s="8"/>
      <c r="J11" s="8">
        <v>32.93</v>
      </c>
      <c r="K11" s="8"/>
      <c r="L11" s="8">
        <f t="shared" si="3"/>
        <v>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5">
        <v>208</v>
      </c>
      <c r="B12" s="20" t="s">
        <v>88</v>
      </c>
      <c r="C12" s="20" t="s">
        <v>88</v>
      </c>
      <c r="D12" s="7"/>
      <c r="E12" s="7" t="s">
        <v>90</v>
      </c>
      <c r="F12" s="12">
        <f t="shared" si="1"/>
        <v>63.28</v>
      </c>
      <c r="G12" s="12">
        <f t="shared" si="2"/>
        <v>63.28</v>
      </c>
      <c r="H12" s="8">
        <v>63.28</v>
      </c>
      <c r="I12" s="8"/>
      <c r="J12" s="8"/>
      <c r="K12" s="8"/>
      <c r="L12" s="8">
        <f t="shared" si="3"/>
        <v>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5">
        <v>208</v>
      </c>
      <c r="B13" s="20" t="s">
        <v>88</v>
      </c>
      <c r="C13" s="20" t="s">
        <v>91</v>
      </c>
      <c r="D13" s="7"/>
      <c r="E13" s="7" t="s">
        <v>92</v>
      </c>
      <c r="F13" s="12">
        <f t="shared" si="1"/>
        <v>31.64</v>
      </c>
      <c r="G13" s="12">
        <f t="shared" si="2"/>
        <v>31.64</v>
      </c>
      <c r="H13" s="8">
        <v>31.64</v>
      </c>
      <c r="I13" s="8"/>
      <c r="J13" s="8"/>
      <c r="K13" s="8"/>
      <c r="L13" s="8">
        <f t="shared" si="3"/>
        <v>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5">
        <v>210</v>
      </c>
      <c r="B14" s="20" t="s">
        <v>93</v>
      </c>
      <c r="C14" s="20" t="s">
        <v>81</v>
      </c>
      <c r="D14" s="7"/>
      <c r="E14" s="7" t="s">
        <v>94</v>
      </c>
      <c r="F14" s="12">
        <f t="shared" si="1"/>
        <v>30.85</v>
      </c>
      <c r="G14" s="12">
        <f t="shared" si="2"/>
        <v>30.85</v>
      </c>
      <c r="H14" s="8">
        <v>30.85</v>
      </c>
      <c r="I14" s="8"/>
      <c r="J14" s="8"/>
      <c r="K14" s="8"/>
      <c r="L14" s="8">
        <f t="shared" si="3"/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5">
        <v>221</v>
      </c>
      <c r="B15" s="20" t="s">
        <v>81</v>
      </c>
      <c r="C15" s="20" t="s">
        <v>82</v>
      </c>
      <c r="D15" s="7"/>
      <c r="E15" s="7" t="s">
        <v>95</v>
      </c>
      <c r="F15" s="12">
        <f t="shared" si="1"/>
        <v>47.46</v>
      </c>
      <c r="G15" s="12">
        <f t="shared" si="2"/>
        <v>47.46</v>
      </c>
      <c r="H15" s="8">
        <v>47.46</v>
      </c>
      <c r="I15" s="8"/>
      <c r="J15" s="8"/>
      <c r="K15" s="8"/>
      <c r="L15" s="8">
        <f t="shared" si="3"/>
        <v>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5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14.2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22.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="1" customFormat="1" ht="14.25" customHeight="1" spans="1:25">
      <c r="A23" s="7"/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75"/>
  <sheetViews>
    <sheetView workbookViewId="0">
      <selection activeCell="F6" sqref="$A5:$XFD6"/>
    </sheetView>
  </sheetViews>
  <sheetFormatPr defaultColWidth="10" defaultRowHeight="13.5" outlineLevelCol="4"/>
  <cols>
    <col min="1" max="1" width="13" style="1" customWidth="1"/>
    <col min="2" max="2" width="29.75" style="1" customWidth="1"/>
    <col min="3" max="3" width="20.125" style="1" customWidth="1"/>
    <col min="4" max="4" width="21.375" style="1" customWidth="1"/>
    <col min="5" max="5" width="20.25" style="1" customWidth="1"/>
    <col min="6" max="16355" width="10" style="1"/>
  </cols>
  <sheetData>
    <row r="1" ht="14.25" customHeight="1" spans="1:5">
      <c r="A1" s="2"/>
      <c r="B1" s="2"/>
      <c r="C1" s="2"/>
      <c r="D1" s="2"/>
      <c r="E1" s="9" t="s">
        <v>96</v>
      </c>
    </row>
    <row r="2" ht="22.5" customHeight="1" spans="1:5">
      <c r="A2" s="3" t="s">
        <v>97</v>
      </c>
      <c r="B2" s="3"/>
      <c r="C2" s="3"/>
      <c r="D2" s="3"/>
      <c r="E2" s="3"/>
    </row>
    <row r="3" ht="14.25" customHeight="1" spans="1:5">
      <c r="A3" s="2"/>
      <c r="B3" s="2"/>
      <c r="C3" s="2"/>
      <c r="D3" s="2"/>
      <c r="E3" s="9" t="s">
        <v>3</v>
      </c>
    </row>
    <row r="4" ht="14.25" customHeight="1" spans="1:5">
      <c r="A4" s="4" t="s">
        <v>98</v>
      </c>
      <c r="B4" s="4" t="s">
        <v>99</v>
      </c>
      <c r="C4" s="4" t="s">
        <v>60</v>
      </c>
      <c r="D4" s="4"/>
      <c r="E4" s="4"/>
    </row>
    <row r="5" ht="9.75" customHeight="1" spans="1:5">
      <c r="A5" s="4"/>
      <c r="B5" s="4"/>
      <c r="C5" s="4" t="s">
        <v>66</v>
      </c>
      <c r="D5" s="4" t="s">
        <v>100</v>
      </c>
      <c r="E5" s="4" t="s">
        <v>101</v>
      </c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8">
        <f>D8+E8</f>
        <v>609.723</v>
      </c>
      <c r="D8" s="8">
        <f>D9</f>
        <v>576.203</v>
      </c>
      <c r="E8" s="8">
        <f>E9</f>
        <v>33.52</v>
      </c>
    </row>
    <row r="9" ht="14.25" customHeight="1" spans="1:5">
      <c r="A9" s="4"/>
      <c r="B9" s="12" t="s">
        <v>80</v>
      </c>
      <c r="C9" s="8">
        <f>D9+E9</f>
        <v>609.723</v>
      </c>
      <c r="D9" s="8">
        <f>D10+D52+D53</f>
        <v>576.203</v>
      </c>
      <c r="E9" s="8">
        <f>E10+E24+E53</f>
        <v>33.52</v>
      </c>
    </row>
    <row r="10" ht="14.25" customHeight="1" spans="1:5">
      <c r="A10" s="5">
        <v>301</v>
      </c>
      <c r="B10" s="5" t="s">
        <v>67</v>
      </c>
      <c r="C10" s="8">
        <f>SUM(C11:C23)</f>
        <v>535.683</v>
      </c>
      <c r="D10" s="8">
        <f>SUM(D11:D23)</f>
        <v>535.683</v>
      </c>
      <c r="E10" s="8">
        <f>SUM(E11:E23)</f>
        <v>0</v>
      </c>
    </row>
    <row r="11" ht="14.25" customHeight="1" spans="1:5">
      <c r="A11" s="5">
        <v>30101</v>
      </c>
      <c r="B11" s="5" t="s">
        <v>102</v>
      </c>
      <c r="C11" s="8">
        <f>D11+E11</f>
        <v>138.9996</v>
      </c>
      <c r="D11" s="8">
        <v>138.9996</v>
      </c>
      <c r="E11" s="8"/>
    </row>
    <row r="12" ht="14.25" customHeight="1" spans="1:5">
      <c r="A12" s="5">
        <v>30102</v>
      </c>
      <c r="B12" s="5" t="s">
        <v>103</v>
      </c>
      <c r="C12" s="8">
        <f t="shared" ref="C12:C43" si="0">D12+E12</f>
        <v>63.0036</v>
      </c>
      <c r="D12" s="8">
        <v>63.0036</v>
      </c>
      <c r="E12" s="8"/>
    </row>
    <row r="13" ht="14.25" hidden="1" customHeight="1" spans="1:5">
      <c r="A13" s="5">
        <v>30103</v>
      </c>
      <c r="B13" s="5" t="s">
        <v>104</v>
      </c>
      <c r="C13" s="8">
        <f t="shared" si="0"/>
        <v>0</v>
      </c>
      <c r="D13" s="8"/>
      <c r="E13" s="8"/>
    </row>
    <row r="14" ht="14.25" hidden="1" customHeight="1" spans="1:5">
      <c r="A14" s="5">
        <v>30106</v>
      </c>
      <c r="B14" s="5" t="s">
        <v>105</v>
      </c>
      <c r="C14" s="8">
        <f t="shared" si="0"/>
        <v>0</v>
      </c>
      <c r="D14" s="8"/>
      <c r="E14" s="8"/>
    </row>
    <row r="15" ht="14.25" customHeight="1" spans="1:5">
      <c r="A15" s="5">
        <v>30107</v>
      </c>
      <c r="B15" s="5" t="s">
        <v>106</v>
      </c>
      <c r="C15" s="8">
        <f t="shared" si="0"/>
        <v>90.99</v>
      </c>
      <c r="D15" s="8">
        <v>90.99</v>
      </c>
      <c r="E15" s="8"/>
    </row>
    <row r="16" ht="14.25" customHeight="1" spans="1:5">
      <c r="A16" s="5">
        <v>30108</v>
      </c>
      <c r="B16" s="5" t="s">
        <v>90</v>
      </c>
      <c r="C16" s="8">
        <f t="shared" si="0"/>
        <v>63.279</v>
      </c>
      <c r="D16" s="8">
        <v>63.279</v>
      </c>
      <c r="E16" s="8"/>
    </row>
    <row r="17" ht="14.25" customHeight="1" spans="1:5">
      <c r="A17" s="5">
        <v>30109</v>
      </c>
      <c r="B17" s="18" t="s">
        <v>107</v>
      </c>
      <c r="C17" s="8">
        <f t="shared" si="0"/>
        <v>31.6395</v>
      </c>
      <c r="D17" s="8">
        <v>31.6395</v>
      </c>
      <c r="E17" s="8"/>
    </row>
    <row r="18" ht="14.25" customHeight="1" spans="1:5">
      <c r="A18" s="5">
        <v>30109</v>
      </c>
      <c r="B18" s="5" t="s">
        <v>108</v>
      </c>
      <c r="C18" s="8">
        <f t="shared" si="0"/>
        <v>30.8485</v>
      </c>
      <c r="D18" s="8">
        <v>30.8485</v>
      </c>
      <c r="E18" s="8"/>
    </row>
    <row r="19" ht="14.25" hidden="1" customHeight="1" spans="1:5">
      <c r="A19" s="5">
        <v>30111</v>
      </c>
      <c r="B19" s="5" t="s">
        <v>109</v>
      </c>
      <c r="C19" s="8">
        <f t="shared" si="0"/>
        <v>0</v>
      </c>
      <c r="D19" s="8"/>
      <c r="E19" s="8"/>
    </row>
    <row r="20" ht="14.25" customHeight="1" spans="1:5">
      <c r="A20" s="5">
        <v>30112</v>
      </c>
      <c r="B20" s="5" t="s">
        <v>110</v>
      </c>
      <c r="C20" s="8">
        <f t="shared" si="0"/>
        <v>3.0636</v>
      </c>
      <c r="D20" s="8">
        <v>3.0636</v>
      </c>
      <c r="E20" s="8"/>
    </row>
    <row r="21" ht="14.25" customHeight="1" spans="1:5">
      <c r="A21" s="5">
        <v>30113</v>
      </c>
      <c r="B21" s="5" t="s">
        <v>95</v>
      </c>
      <c r="C21" s="8">
        <f t="shared" si="0"/>
        <v>47.4592</v>
      </c>
      <c r="D21" s="8">
        <v>47.4592</v>
      </c>
      <c r="E21" s="8"/>
    </row>
    <row r="22" ht="14.25" hidden="1" customHeight="1" spans="1:5">
      <c r="A22" s="5">
        <v>30114</v>
      </c>
      <c r="B22" s="5" t="s">
        <v>111</v>
      </c>
      <c r="C22" s="8">
        <f t="shared" si="0"/>
        <v>0</v>
      </c>
      <c r="D22" s="8"/>
      <c r="E22" s="8"/>
    </row>
    <row r="23" ht="14.25" customHeight="1" spans="1:5">
      <c r="A23" s="5">
        <v>30119</v>
      </c>
      <c r="B23" s="5" t="s">
        <v>112</v>
      </c>
      <c r="C23" s="8">
        <f t="shared" si="0"/>
        <v>66.4</v>
      </c>
      <c r="D23" s="8">
        <v>66.4</v>
      </c>
      <c r="E23" s="8"/>
    </row>
    <row r="24" ht="14.25" customHeight="1" spans="1:5">
      <c r="A24" s="5">
        <v>302</v>
      </c>
      <c r="B24" s="33" t="s">
        <v>68</v>
      </c>
      <c r="C24" s="8">
        <f t="shared" si="0"/>
        <v>33.52</v>
      </c>
      <c r="D24" s="8">
        <f>SUM(D25:D51)</f>
        <v>0</v>
      </c>
      <c r="E24" s="8">
        <f>SUM(E25:E51)</f>
        <v>33.52</v>
      </c>
    </row>
    <row r="25" ht="14.25" customHeight="1" spans="1:5">
      <c r="A25" s="5">
        <v>30201</v>
      </c>
      <c r="B25" s="5" t="s">
        <v>113</v>
      </c>
      <c r="C25" s="8">
        <f t="shared" si="0"/>
        <v>6.81</v>
      </c>
      <c r="D25" s="8"/>
      <c r="E25" s="8">
        <v>6.81</v>
      </c>
    </row>
    <row r="26" ht="14.25" hidden="1" customHeight="1" spans="1:5">
      <c r="A26" s="5">
        <v>30202</v>
      </c>
      <c r="B26" s="5" t="s">
        <v>114</v>
      </c>
      <c r="C26" s="8">
        <f t="shared" si="0"/>
        <v>0</v>
      </c>
      <c r="D26" s="8"/>
      <c r="E26" s="8"/>
    </row>
    <row r="27" ht="14.25" hidden="1" customHeight="1" spans="1:5">
      <c r="A27" s="5">
        <v>30203</v>
      </c>
      <c r="B27" s="5" t="s">
        <v>115</v>
      </c>
      <c r="C27" s="8">
        <f t="shared" si="0"/>
        <v>0</v>
      </c>
      <c r="D27" s="8"/>
      <c r="E27" s="8"/>
    </row>
    <row r="28" ht="14.25" hidden="1" customHeight="1" spans="1:5">
      <c r="A28" s="5">
        <v>30204</v>
      </c>
      <c r="B28" s="5" t="s">
        <v>116</v>
      </c>
      <c r="C28" s="8">
        <f t="shared" si="0"/>
        <v>0</v>
      </c>
      <c r="D28" s="8"/>
      <c r="E28" s="8"/>
    </row>
    <row r="29" ht="14.25" hidden="1" customHeight="1" spans="1:5">
      <c r="A29" s="5">
        <v>30205</v>
      </c>
      <c r="B29" s="5" t="s">
        <v>117</v>
      </c>
      <c r="C29" s="8">
        <f t="shared" si="0"/>
        <v>0</v>
      </c>
      <c r="D29" s="8"/>
      <c r="E29" s="8"/>
    </row>
    <row r="30" ht="14.25" hidden="1" customHeight="1" spans="1:5">
      <c r="A30" s="5">
        <v>30206</v>
      </c>
      <c r="B30" s="5" t="s">
        <v>118</v>
      </c>
      <c r="C30" s="8">
        <f t="shared" si="0"/>
        <v>0</v>
      </c>
      <c r="D30" s="8"/>
      <c r="E30" s="8"/>
    </row>
    <row r="31" ht="14.25" hidden="1" customHeight="1" spans="1:5">
      <c r="A31" s="5">
        <v>30207</v>
      </c>
      <c r="B31" s="5" t="s">
        <v>119</v>
      </c>
      <c r="C31" s="8">
        <f t="shared" si="0"/>
        <v>0</v>
      </c>
      <c r="D31" s="8"/>
      <c r="E31" s="8"/>
    </row>
    <row r="32" ht="14.25" hidden="1" customHeight="1" spans="1:5">
      <c r="A32" s="5">
        <v>30208</v>
      </c>
      <c r="B32" s="5" t="s">
        <v>120</v>
      </c>
      <c r="C32" s="8">
        <f t="shared" si="0"/>
        <v>0</v>
      </c>
      <c r="D32" s="8"/>
      <c r="E32" s="8"/>
    </row>
    <row r="33" ht="14.25" hidden="1" customHeight="1" spans="1:5">
      <c r="A33" s="5">
        <v>30209</v>
      </c>
      <c r="B33" s="5" t="s">
        <v>121</v>
      </c>
      <c r="C33" s="8">
        <f t="shared" si="0"/>
        <v>0</v>
      </c>
      <c r="D33" s="8"/>
      <c r="E33" s="8"/>
    </row>
    <row r="34" ht="14.25" hidden="1" customHeight="1" spans="1:5">
      <c r="A34" s="5">
        <v>30211</v>
      </c>
      <c r="B34" s="5" t="s">
        <v>122</v>
      </c>
      <c r="C34" s="8">
        <f t="shared" si="0"/>
        <v>0</v>
      </c>
      <c r="D34" s="8"/>
      <c r="E34" s="8"/>
    </row>
    <row r="35" ht="14.25" hidden="1" customHeight="1" spans="1:5">
      <c r="A35" s="5">
        <v>30212</v>
      </c>
      <c r="B35" s="5" t="s">
        <v>123</v>
      </c>
      <c r="C35" s="8">
        <f t="shared" si="0"/>
        <v>0</v>
      </c>
      <c r="D35" s="8"/>
      <c r="E35" s="8"/>
    </row>
    <row r="36" ht="14.25" hidden="1" customHeight="1" spans="1:5">
      <c r="A36" s="5">
        <v>30213</v>
      </c>
      <c r="B36" s="5" t="s">
        <v>124</v>
      </c>
      <c r="C36" s="8">
        <f t="shared" si="0"/>
        <v>0</v>
      </c>
      <c r="D36" s="8"/>
      <c r="E36" s="8"/>
    </row>
    <row r="37" ht="14.25" hidden="1" customHeight="1" spans="1:5">
      <c r="A37" s="5">
        <v>30214</v>
      </c>
      <c r="B37" s="5" t="s">
        <v>125</v>
      </c>
      <c r="C37" s="8">
        <f t="shared" si="0"/>
        <v>0</v>
      </c>
      <c r="D37" s="8"/>
      <c r="E37" s="8"/>
    </row>
    <row r="38" ht="14.25" hidden="1" customHeight="1" spans="1:5">
      <c r="A38" s="5">
        <v>30215</v>
      </c>
      <c r="B38" s="5" t="s">
        <v>126</v>
      </c>
      <c r="C38" s="8">
        <f t="shared" si="0"/>
        <v>0</v>
      </c>
      <c r="D38" s="8"/>
      <c r="E38" s="8"/>
    </row>
    <row r="39" ht="14.25" hidden="1" customHeight="1" spans="1:5">
      <c r="A39" s="5">
        <v>30216</v>
      </c>
      <c r="B39" s="5" t="s">
        <v>127</v>
      </c>
      <c r="C39" s="8">
        <f t="shared" si="0"/>
        <v>0</v>
      </c>
      <c r="D39" s="8"/>
      <c r="E39" s="8"/>
    </row>
    <row r="40" ht="14.25" hidden="1" customHeight="1" spans="1:5">
      <c r="A40" s="5">
        <v>30217</v>
      </c>
      <c r="B40" s="5" t="s">
        <v>128</v>
      </c>
      <c r="C40" s="8">
        <f t="shared" si="0"/>
        <v>0</v>
      </c>
      <c r="D40" s="8"/>
      <c r="E40" s="8"/>
    </row>
    <row r="41" ht="14.25" hidden="1" customHeight="1" spans="1:5">
      <c r="A41" s="5">
        <v>30218</v>
      </c>
      <c r="B41" s="5" t="s">
        <v>129</v>
      </c>
      <c r="C41" s="8">
        <f t="shared" si="0"/>
        <v>0</v>
      </c>
      <c r="D41" s="8"/>
      <c r="E41" s="8"/>
    </row>
    <row r="42" ht="14.25" hidden="1" customHeight="1" spans="1:5">
      <c r="A42" s="5">
        <v>30224</v>
      </c>
      <c r="B42" s="5" t="s">
        <v>130</v>
      </c>
      <c r="C42" s="8">
        <f t="shared" si="0"/>
        <v>0</v>
      </c>
      <c r="D42" s="8"/>
      <c r="E42" s="8"/>
    </row>
    <row r="43" ht="14.25" hidden="1" customHeight="1" spans="1:5">
      <c r="A43" s="5">
        <v>30225</v>
      </c>
      <c r="B43" s="5" t="s">
        <v>131</v>
      </c>
      <c r="C43" s="8">
        <f t="shared" si="0"/>
        <v>0</v>
      </c>
      <c r="D43" s="8"/>
      <c r="E43" s="8"/>
    </row>
    <row r="44" ht="14.25" hidden="1" customHeight="1" spans="1:5">
      <c r="A44" s="5">
        <v>30226</v>
      </c>
      <c r="B44" s="5" t="s">
        <v>132</v>
      </c>
      <c r="C44" s="8">
        <f t="shared" ref="C44:C64" si="1">D44+E44</f>
        <v>0</v>
      </c>
      <c r="D44" s="8"/>
      <c r="E44" s="8"/>
    </row>
    <row r="45" ht="14.25" hidden="1" customHeight="1" spans="1:5">
      <c r="A45" s="5">
        <v>30227</v>
      </c>
      <c r="B45" s="5" t="s">
        <v>133</v>
      </c>
      <c r="C45" s="8">
        <f t="shared" si="1"/>
        <v>0</v>
      </c>
      <c r="D45" s="8"/>
      <c r="E45" s="8"/>
    </row>
    <row r="46" ht="14.25" customHeight="1" spans="1:5">
      <c r="A46" s="5">
        <v>30228</v>
      </c>
      <c r="B46" s="5" t="s">
        <v>134</v>
      </c>
      <c r="C46" s="8">
        <f t="shared" si="1"/>
        <v>7.91</v>
      </c>
      <c r="D46" s="8"/>
      <c r="E46" s="8">
        <v>7.91</v>
      </c>
    </row>
    <row r="47" ht="14.25" hidden="1" customHeight="1" spans="1:5">
      <c r="A47" s="5">
        <v>30229</v>
      </c>
      <c r="B47" s="5" t="s">
        <v>135</v>
      </c>
      <c r="C47" s="8">
        <f t="shared" si="1"/>
        <v>0</v>
      </c>
      <c r="D47" s="8"/>
      <c r="E47" s="8"/>
    </row>
    <row r="48" ht="14.25" hidden="1" customHeight="1" spans="1:5">
      <c r="A48" s="5">
        <v>30231</v>
      </c>
      <c r="B48" s="5" t="s">
        <v>136</v>
      </c>
      <c r="C48" s="8">
        <f t="shared" si="1"/>
        <v>0</v>
      </c>
      <c r="D48" s="8"/>
      <c r="E48" s="8"/>
    </row>
    <row r="49" ht="14.25" hidden="1" customHeight="1" spans="1:5">
      <c r="A49" s="5">
        <v>30239</v>
      </c>
      <c r="B49" s="5" t="s">
        <v>137</v>
      </c>
      <c r="C49" s="8">
        <f t="shared" si="1"/>
        <v>0</v>
      </c>
      <c r="D49" s="8"/>
      <c r="E49" s="8"/>
    </row>
    <row r="50" ht="14.25" hidden="1" customHeight="1" spans="1:5">
      <c r="A50" s="5">
        <v>30240</v>
      </c>
      <c r="B50" s="5" t="s">
        <v>138</v>
      </c>
      <c r="C50" s="8">
        <f t="shared" si="1"/>
        <v>0</v>
      </c>
      <c r="D50" s="8"/>
      <c r="E50" s="8"/>
    </row>
    <row r="51" ht="14.25" customHeight="1" spans="1:5">
      <c r="A51" s="5">
        <v>30299</v>
      </c>
      <c r="B51" s="5" t="s">
        <v>139</v>
      </c>
      <c r="C51" s="8">
        <f t="shared" si="1"/>
        <v>18.8</v>
      </c>
      <c r="D51" s="8"/>
      <c r="E51" s="8">
        <v>18.8</v>
      </c>
    </row>
    <row r="52" ht="14.25" customHeight="1" spans="1:5">
      <c r="A52" s="5">
        <v>303</v>
      </c>
      <c r="B52" s="33" t="s">
        <v>69</v>
      </c>
      <c r="C52" s="8">
        <f t="shared" si="1"/>
        <v>40.52</v>
      </c>
      <c r="D52" s="8">
        <f>SUM(D54:D64)</f>
        <v>40.52</v>
      </c>
      <c r="E52" s="8">
        <f>SUM(E54:E64)</f>
        <v>0</v>
      </c>
    </row>
    <row r="53" ht="14.25" hidden="1" customHeight="1" spans="1:5">
      <c r="A53" s="5">
        <v>30301</v>
      </c>
      <c r="B53" s="5" t="s">
        <v>140</v>
      </c>
      <c r="C53" s="8">
        <f t="shared" si="1"/>
        <v>0</v>
      </c>
      <c r="D53" s="8"/>
      <c r="E53" s="8"/>
    </row>
    <row r="54" ht="14.25" customHeight="1" spans="1:5">
      <c r="A54" s="5">
        <v>30302</v>
      </c>
      <c r="B54" s="5" t="s">
        <v>141</v>
      </c>
      <c r="C54" s="8">
        <f t="shared" si="1"/>
        <v>2.64</v>
      </c>
      <c r="D54" s="8">
        <v>2.64</v>
      </c>
      <c r="E54" s="8"/>
    </row>
    <row r="55" ht="14.25" hidden="1" customHeight="1" spans="1:5">
      <c r="A55" s="5">
        <v>30303</v>
      </c>
      <c r="B55" s="5" t="s">
        <v>142</v>
      </c>
      <c r="C55" s="8">
        <f t="shared" si="1"/>
        <v>0</v>
      </c>
      <c r="D55" s="8"/>
      <c r="E55" s="8"/>
    </row>
    <row r="56" ht="14.25" hidden="1" customHeight="1" spans="1:5">
      <c r="A56" s="5">
        <v>30304</v>
      </c>
      <c r="B56" s="5" t="s">
        <v>143</v>
      </c>
      <c r="C56" s="8">
        <f t="shared" si="1"/>
        <v>0</v>
      </c>
      <c r="D56" s="8"/>
      <c r="E56" s="8"/>
    </row>
    <row r="57" ht="14.25" customHeight="1" spans="1:5">
      <c r="A57" s="5">
        <v>30305</v>
      </c>
      <c r="B57" s="5" t="s">
        <v>144</v>
      </c>
      <c r="C57" s="8">
        <f t="shared" si="1"/>
        <v>27.23</v>
      </c>
      <c r="D57" s="8">
        <v>27.23</v>
      </c>
      <c r="E57" s="8"/>
    </row>
    <row r="58" ht="14.25" hidden="1" customHeight="1" spans="1:5">
      <c r="A58" s="5">
        <v>30306</v>
      </c>
      <c r="B58" s="5" t="s">
        <v>145</v>
      </c>
      <c r="C58" s="8">
        <f t="shared" si="1"/>
        <v>0</v>
      </c>
      <c r="D58" s="8"/>
      <c r="E58" s="8"/>
    </row>
    <row r="59" ht="14.25" hidden="1" customHeight="1" spans="1:5">
      <c r="A59" s="5">
        <v>30307</v>
      </c>
      <c r="B59" s="5" t="s">
        <v>146</v>
      </c>
      <c r="C59" s="8">
        <f t="shared" si="1"/>
        <v>0</v>
      </c>
      <c r="D59" s="8"/>
      <c r="E59" s="8"/>
    </row>
    <row r="60" ht="14.25" customHeight="1" spans="1:5">
      <c r="A60" s="5">
        <v>30308</v>
      </c>
      <c r="B60" s="5" t="s">
        <v>147</v>
      </c>
      <c r="C60" s="8">
        <f t="shared" si="1"/>
        <v>0.16</v>
      </c>
      <c r="D60" s="8">
        <v>0.16</v>
      </c>
      <c r="E60" s="8"/>
    </row>
    <row r="61" ht="14.25" hidden="1" customHeight="1" spans="1:5">
      <c r="A61" s="5">
        <v>30309</v>
      </c>
      <c r="B61" s="5" t="s">
        <v>148</v>
      </c>
      <c r="C61" s="8">
        <f t="shared" si="1"/>
        <v>0</v>
      </c>
      <c r="D61" s="8"/>
      <c r="E61" s="8"/>
    </row>
    <row r="62" ht="14.25" hidden="1" customHeight="1" spans="1:5">
      <c r="A62" s="5">
        <v>30310</v>
      </c>
      <c r="B62" s="5" t="s">
        <v>149</v>
      </c>
      <c r="C62" s="8">
        <f t="shared" si="1"/>
        <v>0</v>
      </c>
      <c r="D62" s="8"/>
      <c r="E62" s="8"/>
    </row>
    <row r="63" ht="14.25" hidden="1" customHeight="1" spans="1:5">
      <c r="A63" s="5">
        <v>30311</v>
      </c>
      <c r="B63" s="5" t="s">
        <v>150</v>
      </c>
      <c r="C63" s="8">
        <f t="shared" si="1"/>
        <v>0</v>
      </c>
      <c r="D63" s="8"/>
      <c r="E63" s="8"/>
    </row>
    <row r="64" ht="14.25" customHeight="1" spans="1:5">
      <c r="A64" s="5">
        <v>30312</v>
      </c>
      <c r="B64" s="5" t="s">
        <v>151</v>
      </c>
      <c r="C64" s="8">
        <f t="shared" si="1"/>
        <v>10.49</v>
      </c>
      <c r="D64" s="8">
        <v>10.49</v>
      </c>
      <c r="E64" s="8"/>
    </row>
    <row r="65" ht="14.25" customHeight="1" spans="1:5">
      <c r="A65" s="5"/>
      <c r="B65" s="5"/>
      <c r="C65" s="8"/>
      <c r="D65" s="8"/>
      <c r="E65" s="8"/>
    </row>
    <row r="66" ht="14.25" customHeight="1" spans="1:5">
      <c r="A66" s="5"/>
      <c r="B66" s="5"/>
      <c r="C66" s="8"/>
      <c r="D66" s="8"/>
      <c r="E66" s="8"/>
    </row>
    <row r="67" ht="14.25" customHeight="1" spans="1:5">
      <c r="A67" s="5"/>
      <c r="B67" s="5"/>
      <c r="C67" s="8"/>
      <c r="D67" s="8"/>
      <c r="E67" s="8"/>
    </row>
    <row r="68" ht="14.25" customHeight="1" spans="1:5">
      <c r="A68" s="5"/>
      <c r="B68" s="5"/>
      <c r="C68" s="8"/>
      <c r="D68" s="8"/>
      <c r="E68" s="8"/>
    </row>
    <row r="69" ht="14.25" customHeight="1" spans="1:5">
      <c r="A69" s="5"/>
      <c r="B69" s="5"/>
      <c r="C69" s="8"/>
      <c r="D69" s="8"/>
      <c r="E69" s="8"/>
    </row>
    <row r="70" ht="14.25" customHeight="1" spans="1:5">
      <c r="A70" s="5"/>
      <c r="B70" s="5"/>
      <c r="C70" s="8"/>
      <c r="D70" s="8"/>
      <c r="E70" s="8"/>
    </row>
    <row r="71" ht="14.25" customHeight="1" spans="1:5">
      <c r="A71" s="5"/>
      <c r="B71" s="5"/>
      <c r="C71" s="8"/>
      <c r="D71" s="8"/>
      <c r="E71" s="8"/>
    </row>
    <row r="72" ht="14.25" customHeight="1" spans="1:5">
      <c r="A72" s="5"/>
      <c r="B72" s="5"/>
      <c r="C72" s="8"/>
      <c r="D72" s="8"/>
      <c r="E72" s="8"/>
    </row>
    <row r="73" ht="14.25" customHeight="1" spans="1:5">
      <c r="A73" s="5"/>
      <c r="B73" s="5"/>
      <c r="C73" s="8"/>
      <c r="D73" s="8"/>
      <c r="E73" s="8"/>
    </row>
    <row r="74" ht="14.25" customHeight="1"/>
    <row r="75" ht="14.25" customHeight="1" spans="2:2">
      <c r="B75" s="2"/>
    </row>
  </sheetData>
  <autoFilter ref="A5:E64">
    <filterColumn colId="2">
      <filters>
        <filter val="7.91"/>
        <filter val="33.52"/>
        <filter val="40.52"/>
        <filter val="0.16"/>
        <filter val="90.99"/>
        <filter val="小计"/>
        <filter val="27.23"/>
        <filter val="2.64"/>
        <filter val="31.64"/>
        <filter val="63.28"/>
        <filter val="535.68"/>
        <filter val="609.72"/>
        <filter val="18.80"/>
        <filter val="63.00"/>
        <filter val="66.40"/>
        <filter val="139.00"/>
        <filter val="1"/>
        <filter val="6.81"/>
        <filter val="30.85"/>
        <filter val="3.06"/>
        <filter val="47.46"/>
        <filter val="10.49"/>
      </filters>
    </filterColumn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opLeftCell="A3" workbookViewId="0">
      <selection activeCell="F15" sqref="F15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152</v>
      </c>
    </row>
    <row r="2" ht="29.45" customHeight="1" spans="1:3">
      <c r="A2" s="11" t="s">
        <v>153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26" t="s">
        <v>154</v>
      </c>
      <c r="B4" s="26" t="s">
        <v>155</v>
      </c>
      <c r="C4" s="26" t="s">
        <v>156</v>
      </c>
    </row>
    <row r="5" ht="17.1" customHeight="1" spans="1:3">
      <c r="A5" s="26" t="s">
        <v>79</v>
      </c>
      <c r="B5" s="27">
        <v>1</v>
      </c>
      <c r="C5" s="27">
        <v>2</v>
      </c>
    </row>
    <row r="6" ht="17.1" customHeight="1" spans="1:3">
      <c r="A6" s="26" t="s">
        <v>9</v>
      </c>
      <c r="B6" s="32">
        <f>SUM(B7+B14)</f>
        <v>0</v>
      </c>
      <c r="C6" s="32">
        <f>SUM(C7+C14)</f>
        <v>0</v>
      </c>
    </row>
    <row r="7" ht="17.1" customHeight="1" spans="1:3">
      <c r="A7" s="27" t="s">
        <v>157</v>
      </c>
      <c r="B7" s="32"/>
      <c r="C7" s="32"/>
    </row>
    <row r="8" ht="17.1" customHeight="1" spans="1:3">
      <c r="A8" s="27" t="s">
        <v>158</v>
      </c>
      <c r="B8" s="32"/>
      <c r="C8" s="32"/>
    </row>
    <row r="9" ht="17.1" customHeight="1" spans="1:3">
      <c r="A9" s="27" t="s">
        <v>159</v>
      </c>
      <c r="B9" s="32"/>
      <c r="C9" s="32"/>
    </row>
    <row r="10" ht="17.1" customHeight="1" spans="1:3">
      <c r="A10" s="27" t="s">
        <v>160</v>
      </c>
      <c r="B10" s="32"/>
      <c r="C10" s="32"/>
    </row>
    <row r="11" ht="17.1" customHeight="1" spans="1:3">
      <c r="A11" s="27" t="s">
        <v>161</v>
      </c>
      <c r="B11" s="32"/>
      <c r="C11" s="32"/>
    </row>
    <row r="12" ht="17.1" customHeight="1" spans="1:3">
      <c r="A12" s="27" t="s">
        <v>162</v>
      </c>
      <c r="B12" s="32"/>
      <c r="C12" s="32"/>
    </row>
    <row r="13" ht="17.1" customHeight="1" spans="1:3">
      <c r="A13" s="27" t="s">
        <v>163</v>
      </c>
      <c r="B13" s="32"/>
      <c r="C13" s="32"/>
    </row>
    <row r="14" ht="17.1" customHeight="1" spans="1:3">
      <c r="A14" s="27" t="s">
        <v>164</v>
      </c>
      <c r="B14" s="32"/>
      <c r="C14" s="32"/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31" workbookViewId="0">
      <selection activeCell="F6" sqref="F6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4.37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165</v>
      </c>
    </row>
    <row r="2" ht="18" customHeight="1" spans="1:6">
      <c r="A2" s="11" t="s">
        <v>166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26" t="s">
        <v>167</v>
      </c>
      <c r="B4" s="26"/>
      <c r="C4" s="26" t="s">
        <v>168</v>
      </c>
      <c r="D4" s="26"/>
      <c r="E4" s="26"/>
      <c r="F4" s="26"/>
    </row>
    <row r="5" ht="17.1" customHeight="1" spans="1:6">
      <c r="A5" s="26" t="s">
        <v>169</v>
      </c>
      <c r="B5" s="26" t="s">
        <v>170</v>
      </c>
      <c r="C5" s="26" t="s">
        <v>171</v>
      </c>
      <c r="D5" s="26" t="s">
        <v>170</v>
      </c>
      <c r="E5" s="26" t="s">
        <v>171</v>
      </c>
      <c r="F5" s="26" t="s">
        <v>170</v>
      </c>
    </row>
    <row r="6" ht="17.1" customHeight="1" spans="1:6">
      <c r="A6" s="27" t="s">
        <v>172</v>
      </c>
      <c r="B6" s="28">
        <f>B7+B8</f>
        <v>731.41</v>
      </c>
      <c r="C6" s="27" t="s">
        <v>173</v>
      </c>
      <c r="D6" s="28"/>
      <c r="E6" s="29" t="s">
        <v>174</v>
      </c>
      <c r="F6" s="28">
        <f>SUM(F7:F10)</f>
        <v>609.7197</v>
      </c>
    </row>
    <row r="7" ht="17.1" customHeight="1" spans="1:6">
      <c r="A7" s="27" t="s">
        <v>175</v>
      </c>
      <c r="B7" s="28">
        <v>717.81</v>
      </c>
      <c r="C7" s="27" t="s">
        <v>176</v>
      </c>
      <c r="D7" s="28"/>
      <c r="E7" s="29" t="s">
        <v>177</v>
      </c>
      <c r="F7" s="28">
        <v>535.68</v>
      </c>
    </row>
    <row r="8" ht="17.1" customHeight="1" spans="1:6">
      <c r="A8" s="27" t="s">
        <v>178</v>
      </c>
      <c r="B8" s="28">
        <f>SUM(B9:B14)</f>
        <v>13.6</v>
      </c>
      <c r="C8" s="27" t="s">
        <v>179</v>
      </c>
      <c r="D8" s="28"/>
      <c r="E8" s="29" t="s">
        <v>180</v>
      </c>
      <c r="F8" s="28">
        <v>33.5158</v>
      </c>
    </row>
    <row r="9" ht="17.1" customHeight="1" spans="1:6">
      <c r="A9" s="27" t="s">
        <v>181</v>
      </c>
      <c r="B9" s="28"/>
      <c r="C9" s="27" t="s">
        <v>182</v>
      </c>
      <c r="D9" s="28"/>
      <c r="E9" s="29" t="s">
        <v>183</v>
      </c>
      <c r="F9" s="28">
        <v>40.5239</v>
      </c>
    </row>
    <row r="10" ht="17.1" customHeight="1" spans="1:6">
      <c r="A10" s="27" t="s">
        <v>184</v>
      </c>
      <c r="B10" s="28">
        <v>13.6</v>
      </c>
      <c r="C10" s="27" t="s">
        <v>185</v>
      </c>
      <c r="D10" s="28">
        <v>525.25</v>
      </c>
      <c r="E10" s="29" t="s">
        <v>186</v>
      </c>
      <c r="F10" s="28"/>
    </row>
    <row r="11" ht="17.1" customHeight="1" spans="1:6">
      <c r="A11" s="27" t="s">
        <v>187</v>
      </c>
      <c r="B11" s="28"/>
      <c r="C11" s="27" t="s">
        <v>188</v>
      </c>
      <c r="D11" s="28"/>
      <c r="E11" s="29" t="s">
        <v>189</v>
      </c>
      <c r="F11" s="28">
        <f>SUM(F12:F21)</f>
        <v>121.69</v>
      </c>
    </row>
    <row r="12" ht="17.1" customHeight="1" spans="1:6">
      <c r="A12" s="27" t="s">
        <v>190</v>
      </c>
      <c r="B12" s="28"/>
      <c r="C12" s="27" t="s">
        <v>191</v>
      </c>
      <c r="D12" s="28"/>
      <c r="E12" s="29" t="s">
        <v>177</v>
      </c>
      <c r="F12" s="28">
        <v>106.79</v>
      </c>
    </row>
    <row r="13" ht="17.1" customHeight="1" spans="1:6">
      <c r="A13" s="27" t="s">
        <v>192</v>
      </c>
      <c r="B13" s="28"/>
      <c r="C13" s="27" t="s">
        <v>193</v>
      </c>
      <c r="D13" s="28">
        <v>127.85</v>
      </c>
      <c r="E13" s="29" t="s">
        <v>180</v>
      </c>
      <c r="F13" s="28">
        <v>0</v>
      </c>
    </row>
    <row r="14" ht="17.1" customHeight="1" spans="1:6">
      <c r="A14" s="27" t="s">
        <v>194</v>
      </c>
      <c r="B14" s="28"/>
      <c r="C14" s="27" t="s">
        <v>195</v>
      </c>
      <c r="D14" s="28">
        <v>30.85</v>
      </c>
      <c r="E14" s="29" t="s">
        <v>183</v>
      </c>
      <c r="F14" s="28">
        <v>14.9</v>
      </c>
    </row>
    <row r="15" ht="17.1" customHeight="1" spans="1:6">
      <c r="A15" s="27" t="s">
        <v>196</v>
      </c>
      <c r="B15" s="28"/>
      <c r="C15" s="27" t="s">
        <v>197</v>
      </c>
      <c r="D15" s="28"/>
      <c r="E15" s="29" t="s">
        <v>198</v>
      </c>
      <c r="F15" s="28">
        <v>0</v>
      </c>
    </row>
    <row r="16" ht="17.1" customHeight="1" spans="1:6">
      <c r="A16" s="27" t="s">
        <v>199</v>
      </c>
      <c r="B16" s="28"/>
      <c r="C16" s="27" t="s">
        <v>200</v>
      </c>
      <c r="D16" s="28"/>
      <c r="E16" s="29" t="s">
        <v>201</v>
      </c>
      <c r="F16" s="28"/>
    </row>
    <row r="17" ht="17.1" customHeight="1" spans="1:6">
      <c r="A17" s="27" t="s">
        <v>202</v>
      </c>
      <c r="B17" s="28">
        <f>SUM(B18:B19)</f>
        <v>0</v>
      </c>
      <c r="C17" s="27" t="s">
        <v>203</v>
      </c>
      <c r="D17" s="28"/>
      <c r="E17" s="29" t="s">
        <v>204</v>
      </c>
      <c r="F17" s="28"/>
    </row>
    <row r="18" ht="17.1" customHeight="1" spans="1:6">
      <c r="A18" s="27" t="s">
        <v>205</v>
      </c>
      <c r="B18" s="28"/>
      <c r="C18" s="27" t="s">
        <v>206</v>
      </c>
      <c r="D18" s="28"/>
      <c r="E18" s="29" t="s">
        <v>207</v>
      </c>
      <c r="F18" s="28"/>
    </row>
    <row r="19" ht="17.1" customHeight="1" spans="1:6">
      <c r="A19" s="27" t="s">
        <v>208</v>
      </c>
      <c r="B19" s="28"/>
      <c r="C19" s="27" t="s">
        <v>209</v>
      </c>
      <c r="D19" s="28"/>
      <c r="E19" s="29" t="s">
        <v>210</v>
      </c>
      <c r="F19" s="28"/>
    </row>
    <row r="20" ht="17.1" customHeight="1" spans="1:6">
      <c r="A20" s="27" t="s">
        <v>211</v>
      </c>
      <c r="B20" s="28">
        <f>SUM(B21:B23)</f>
        <v>0</v>
      </c>
      <c r="C20" s="27" t="s">
        <v>212</v>
      </c>
      <c r="D20" s="28"/>
      <c r="E20" s="29" t="s">
        <v>213</v>
      </c>
      <c r="F20" s="28"/>
    </row>
    <row r="21" ht="17.1" customHeight="1" spans="1:6">
      <c r="A21" s="27" t="s">
        <v>214</v>
      </c>
      <c r="B21" s="28"/>
      <c r="C21" s="27" t="s">
        <v>215</v>
      </c>
      <c r="D21" s="28"/>
      <c r="E21" s="29" t="s">
        <v>216</v>
      </c>
      <c r="F21" s="28"/>
    </row>
    <row r="22" ht="17.1" customHeight="1" spans="1:6">
      <c r="A22" s="27" t="s">
        <v>217</v>
      </c>
      <c r="B22" s="28"/>
      <c r="C22" s="27" t="s">
        <v>218</v>
      </c>
      <c r="D22" s="28"/>
      <c r="E22" s="29"/>
      <c r="F22" s="28"/>
    </row>
    <row r="23" ht="17.1" customHeight="1" spans="1:6">
      <c r="A23" s="27" t="s">
        <v>219</v>
      </c>
      <c r="B23" s="28"/>
      <c r="C23" s="27" t="s">
        <v>220</v>
      </c>
      <c r="D23" s="28"/>
      <c r="E23" s="29"/>
      <c r="F23" s="28"/>
    </row>
    <row r="24" ht="17.1" customHeight="1" spans="1:6">
      <c r="A24" s="27"/>
      <c r="B24" s="28"/>
      <c r="C24" s="27" t="s">
        <v>221</v>
      </c>
      <c r="D24" s="28">
        <v>47.46</v>
      </c>
      <c r="E24" s="29"/>
      <c r="F24" s="28"/>
    </row>
    <row r="25" ht="17.1" customHeight="1" spans="1:6">
      <c r="A25" s="27"/>
      <c r="B25" s="28"/>
      <c r="C25" s="27" t="s">
        <v>222</v>
      </c>
      <c r="D25" s="28"/>
      <c r="E25" s="29"/>
      <c r="F25" s="28"/>
    </row>
    <row r="26" ht="17.1" customHeight="1" spans="1:6">
      <c r="A26" s="27"/>
      <c r="B26" s="30"/>
      <c r="C26" s="27" t="s">
        <v>223</v>
      </c>
      <c r="D26" s="28"/>
      <c r="E26" s="27"/>
      <c r="F26" s="30"/>
    </row>
    <row r="27" ht="17.1" customHeight="1" spans="1:6">
      <c r="A27" s="27"/>
      <c r="B27" s="28"/>
      <c r="C27" s="27" t="s">
        <v>224</v>
      </c>
      <c r="D27" s="28"/>
      <c r="E27" s="29"/>
      <c r="F27" s="28"/>
    </row>
    <row r="28" ht="17.1" customHeight="1" spans="1:6">
      <c r="A28" s="27"/>
      <c r="B28" s="28"/>
      <c r="C28" s="27" t="s">
        <v>225</v>
      </c>
      <c r="D28" s="28"/>
      <c r="E28" s="29"/>
      <c r="F28" s="28"/>
    </row>
    <row r="29" ht="17.1" customHeight="1" spans="1:6">
      <c r="A29" s="27"/>
      <c r="B29" s="28"/>
      <c r="C29" s="27" t="s">
        <v>226</v>
      </c>
      <c r="D29" s="28"/>
      <c r="E29" s="29"/>
      <c r="F29" s="28"/>
    </row>
    <row r="30" ht="17.1" customHeight="1" spans="1:6">
      <c r="A30" s="27"/>
      <c r="B30" s="28"/>
      <c r="C30" s="27" t="s">
        <v>227</v>
      </c>
      <c r="D30" s="28"/>
      <c r="E30" s="29"/>
      <c r="F30" s="28"/>
    </row>
    <row r="31" ht="17.1" customHeight="1" spans="1:6">
      <c r="A31" s="27"/>
      <c r="B31" s="28"/>
      <c r="C31" s="27" t="s">
        <v>228</v>
      </c>
      <c r="D31" s="28"/>
      <c r="E31" s="29"/>
      <c r="F31" s="28"/>
    </row>
    <row r="32" ht="17.1" customHeight="1" spans="1:6">
      <c r="A32" s="27"/>
      <c r="B32" s="28"/>
      <c r="C32" s="27" t="s">
        <v>229</v>
      </c>
      <c r="D32" s="28"/>
      <c r="E32" s="29"/>
      <c r="F32" s="28"/>
    </row>
    <row r="33" ht="17.1" customHeight="1" spans="1:6">
      <c r="A33" s="27"/>
      <c r="B33" s="28"/>
      <c r="C33" s="27" t="s">
        <v>230</v>
      </c>
      <c r="D33" s="28"/>
      <c r="E33" s="29"/>
      <c r="F33" s="28"/>
    </row>
    <row r="34" ht="17.1" customHeight="1" spans="1:6">
      <c r="A34" s="27"/>
      <c r="B34" s="28"/>
      <c r="C34" s="27"/>
      <c r="D34" s="28"/>
      <c r="E34" s="29"/>
      <c r="F34" s="28"/>
    </row>
    <row r="35" ht="17.1" customHeight="1" spans="1:6">
      <c r="A35" s="31" t="s">
        <v>44</v>
      </c>
      <c r="B35" s="28">
        <f>SUM(B6+B15+B16+B17+B20)</f>
        <v>731.41</v>
      </c>
      <c r="C35" s="31" t="s">
        <v>45</v>
      </c>
      <c r="D35" s="28">
        <f>SUM(D6:D33)</f>
        <v>731.41</v>
      </c>
      <c r="E35" s="31" t="s">
        <v>45</v>
      </c>
      <c r="F35" s="28">
        <f>F6+F11</f>
        <v>731.4097</v>
      </c>
    </row>
    <row r="36" ht="17.1" customHeight="1" spans="1:6">
      <c r="A36" s="27" t="s">
        <v>231</v>
      </c>
      <c r="B36" s="28">
        <f>SUM(B37:B41)</f>
        <v>0</v>
      </c>
      <c r="C36" s="27" t="s">
        <v>232</v>
      </c>
      <c r="D36" s="28"/>
      <c r="E36" s="29" t="s">
        <v>233</v>
      </c>
      <c r="F36" s="28">
        <f>SUM(F37:F38)</f>
        <v>0</v>
      </c>
    </row>
    <row r="37" ht="17.1" customHeight="1" spans="1:6">
      <c r="A37" s="27" t="s">
        <v>234</v>
      </c>
      <c r="B37" s="28"/>
      <c r="C37" s="27"/>
      <c r="D37" s="28"/>
      <c r="E37" s="29" t="s">
        <v>235</v>
      </c>
      <c r="F37" s="28"/>
    </row>
    <row r="38" ht="17.1" customHeight="1" spans="1:6">
      <c r="A38" s="27" t="s">
        <v>236</v>
      </c>
      <c r="B38" s="28"/>
      <c r="C38" s="27"/>
      <c r="D38" s="28"/>
      <c r="E38" s="29" t="s">
        <v>237</v>
      </c>
      <c r="F38" s="28"/>
    </row>
    <row r="39" ht="17.1" customHeight="1" spans="1:6">
      <c r="A39" s="27" t="s">
        <v>238</v>
      </c>
      <c r="B39" s="28"/>
      <c r="C39" s="27"/>
      <c r="D39" s="28"/>
      <c r="E39" s="29" t="s">
        <v>239</v>
      </c>
      <c r="F39" s="28"/>
    </row>
    <row r="40" ht="27.2" customHeight="1" spans="1:6">
      <c r="A40" s="27" t="s">
        <v>240</v>
      </c>
      <c r="B40" s="28"/>
      <c r="C40" s="27"/>
      <c r="D40" s="28"/>
      <c r="E40" s="29"/>
      <c r="F40" s="28"/>
    </row>
    <row r="41" ht="27.2" customHeight="1" spans="1:6">
      <c r="A41" s="27" t="s">
        <v>241</v>
      </c>
      <c r="B41" s="28"/>
      <c r="C41" s="27"/>
      <c r="D41" s="28"/>
      <c r="E41" s="29"/>
      <c r="F41" s="28"/>
    </row>
    <row r="42" ht="17.1" customHeight="1" spans="1:6">
      <c r="A42" s="27"/>
      <c r="B42" s="28"/>
      <c r="C42" s="27"/>
      <c r="D42" s="28"/>
      <c r="E42" s="29"/>
      <c r="F42" s="28"/>
    </row>
    <row r="43" ht="17.1" customHeight="1" spans="1:6">
      <c r="A43" s="27"/>
      <c r="B43" s="28"/>
      <c r="C43" s="27"/>
      <c r="D43" s="28"/>
      <c r="E43" s="29"/>
      <c r="F43" s="28"/>
    </row>
    <row r="44" ht="17.1" customHeight="1" spans="1:6">
      <c r="A44" s="31" t="s">
        <v>242</v>
      </c>
      <c r="B44" s="28">
        <f>B35+B36</f>
        <v>731.41</v>
      </c>
      <c r="C44" s="31" t="s">
        <v>243</v>
      </c>
      <c r="D44" s="28">
        <f>D35+D36</f>
        <v>731.41</v>
      </c>
      <c r="E44" s="31" t="s">
        <v>243</v>
      </c>
      <c r="F44" s="28">
        <f>F35+F36</f>
        <v>731.4097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topLeftCell="A7" workbookViewId="0">
      <selection activeCell="D10" sqref="D10:D17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244</v>
      </c>
      <c r="AD1" s="23"/>
    </row>
    <row r="2" ht="26.45" customHeight="1" spans="4:30">
      <c r="D2" s="11" t="s">
        <v>245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4" t="s">
        <v>3</v>
      </c>
      <c r="AD3" s="25"/>
    </row>
    <row r="4" ht="14.25" customHeight="1" spans="1:30">
      <c r="A4" s="12" t="s">
        <v>56</v>
      </c>
      <c r="B4" s="12"/>
      <c r="C4" s="12"/>
      <c r="D4" s="12" t="s">
        <v>246</v>
      </c>
      <c r="E4" s="12" t="s">
        <v>247</v>
      </c>
      <c r="F4" s="12" t="s">
        <v>248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249</v>
      </c>
      <c r="H5" s="12"/>
      <c r="I5" s="12"/>
      <c r="J5" s="12"/>
      <c r="K5" s="12"/>
      <c r="L5" s="12"/>
      <c r="M5" s="12"/>
      <c r="N5" s="12"/>
      <c r="O5" s="12"/>
      <c r="P5" s="12" t="s">
        <v>250</v>
      </c>
      <c r="Q5" s="12" t="s">
        <v>251</v>
      </c>
      <c r="R5" s="12" t="s">
        <v>252</v>
      </c>
      <c r="S5" s="12"/>
      <c r="T5" s="12"/>
      <c r="U5" s="12" t="s">
        <v>253</v>
      </c>
      <c r="V5" s="12"/>
      <c r="W5" s="12"/>
      <c r="X5" s="12"/>
      <c r="Y5" s="12" t="s">
        <v>254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255</v>
      </c>
      <c r="I6" s="12" t="s">
        <v>256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257</v>
      </c>
      <c r="T6" s="12" t="s">
        <v>258</v>
      </c>
      <c r="U6" s="12" t="s">
        <v>66</v>
      </c>
      <c r="V6" s="12" t="s">
        <v>259</v>
      </c>
      <c r="W6" s="12" t="s">
        <v>260</v>
      </c>
      <c r="X6" s="12" t="s">
        <v>258</v>
      </c>
      <c r="Y6" s="12" t="s">
        <v>66</v>
      </c>
      <c r="Z6" s="12" t="s">
        <v>261</v>
      </c>
      <c r="AA6" s="12" t="s">
        <v>262</v>
      </c>
      <c r="AB6" s="12" t="s">
        <v>263</v>
      </c>
      <c r="AC6" s="12" t="s">
        <v>264</v>
      </c>
      <c r="AD6" s="12" t="s">
        <v>265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266</v>
      </c>
      <c r="K7" s="12" t="s">
        <v>267</v>
      </c>
      <c r="L7" s="12" t="s">
        <v>268</v>
      </c>
      <c r="M7" s="12" t="s">
        <v>269</v>
      </c>
      <c r="N7" s="12" t="s">
        <v>270</v>
      </c>
      <c r="O7" s="12" t="s">
        <v>271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7"/>
      <c r="B9" s="7"/>
      <c r="C9" s="7"/>
      <c r="D9" s="5">
        <v>401015</v>
      </c>
      <c r="E9" s="18" t="s">
        <v>80</v>
      </c>
      <c r="F9" s="8">
        <f>SUM(F10:F17)</f>
        <v>731.41</v>
      </c>
      <c r="G9" s="8">
        <f>H9+I9+P9+Q9+Y9+R9</f>
        <v>731.41</v>
      </c>
      <c r="H9" s="8">
        <f>SUM(H10:H17)</f>
        <v>717.81</v>
      </c>
      <c r="I9" s="8">
        <f>J9+K9+L9+M9+N9+O9</f>
        <v>13.6</v>
      </c>
      <c r="J9" s="8"/>
      <c r="K9" s="8">
        <v>13.6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5">
        <v>205</v>
      </c>
      <c r="B10" s="19" t="s">
        <v>81</v>
      </c>
      <c r="C10" s="20" t="s">
        <v>82</v>
      </c>
      <c r="D10" s="20"/>
      <c r="E10" s="5" t="s">
        <v>83</v>
      </c>
      <c r="F10" s="8">
        <f>G10+P10+Q10+Y10</f>
        <v>16.27</v>
      </c>
      <c r="G10" s="15">
        <f>SUM(H10:I10)</f>
        <v>16.27</v>
      </c>
      <c r="H10" s="15">
        <v>2.67</v>
      </c>
      <c r="I10" s="8">
        <f t="shared" ref="I10:I17" si="0">J10+K10+L10+M10+N10+O10</f>
        <v>13.6</v>
      </c>
      <c r="J10" s="15"/>
      <c r="K10" s="15">
        <v>13.6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5">
        <v>205</v>
      </c>
      <c r="B11" s="20" t="s">
        <v>81</v>
      </c>
      <c r="C11" s="20" t="s">
        <v>81</v>
      </c>
      <c r="D11" s="20"/>
      <c r="E11" s="7" t="s">
        <v>84</v>
      </c>
      <c r="F11" s="8">
        <f t="shared" ref="F11:F17" si="1">G11+P11+Q11+Y11</f>
        <v>505.96</v>
      </c>
      <c r="G11" s="15">
        <f>SUM(H11:I11)</f>
        <v>505.96</v>
      </c>
      <c r="H11" s="15">
        <v>505.96</v>
      </c>
      <c r="I11" s="8">
        <f t="shared" si="0"/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5">
        <v>205</v>
      </c>
      <c r="B12" s="20" t="s">
        <v>85</v>
      </c>
      <c r="C12" s="20" t="s">
        <v>86</v>
      </c>
      <c r="D12" s="20"/>
      <c r="E12" s="7" t="s">
        <v>87</v>
      </c>
      <c r="F12" s="8">
        <f t="shared" si="1"/>
        <v>3.02</v>
      </c>
      <c r="G12" s="15">
        <f t="shared" ref="G12:G17" si="2">SUM(H12:I12)</f>
        <v>3.02</v>
      </c>
      <c r="H12" s="15">
        <v>3.02</v>
      </c>
      <c r="I12" s="8">
        <f t="shared" si="0"/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5">
        <v>208</v>
      </c>
      <c r="B13" s="20" t="s">
        <v>88</v>
      </c>
      <c r="C13" s="20" t="s">
        <v>81</v>
      </c>
      <c r="D13" s="20"/>
      <c r="E13" s="7" t="s">
        <v>89</v>
      </c>
      <c r="F13" s="8">
        <f t="shared" si="1"/>
        <v>32.93</v>
      </c>
      <c r="G13" s="15">
        <f t="shared" si="2"/>
        <v>32.93</v>
      </c>
      <c r="H13" s="15">
        <v>32.93</v>
      </c>
      <c r="I13" s="8">
        <f t="shared" si="0"/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5">
        <v>208</v>
      </c>
      <c r="B14" s="20" t="s">
        <v>88</v>
      </c>
      <c r="C14" s="20" t="s">
        <v>88</v>
      </c>
      <c r="D14" s="20"/>
      <c r="E14" s="7" t="s">
        <v>90</v>
      </c>
      <c r="F14" s="8">
        <f t="shared" si="1"/>
        <v>63.28</v>
      </c>
      <c r="G14" s="15">
        <f t="shared" si="2"/>
        <v>63.28</v>
      </c>
      <c r="H14" s="15">
        <v>63.28</v>
      </c>
      <c r="I14" s="8">
        <f t="shared" si="0"/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5">
        <v>208</v>
      </c>
      <c r="B15" s="20" t="s">
        <v>88</v>
      </c>
      <c r="C15" s="20" t="s">
        <v>91</v>
      </c>
      <c r="D15" s="20"/>
      <c r="E15" s="7" t="s">
        <v>92</v>
      </c>
      <c r="F15" s="8">
        <f t="shared" si="1"/>
        <v>31.64</v>
      </c>
      <c r="G15" s="15">
        <f t="shared" si="2"/>
        <v>31.64</v>
      </c>
      <c r="H15" s="15">
        <v>31.64</v>
      </c>
      <c r="I15" s="8">
        <f t="shared" si="0"/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5">
        <v>210</v>
      </c>
      <c r="B16" s="20" t="s">
        <v>93</v>
      </c>
      <c r="C16" s="20" t="s">
        <v>81</v>
      </c>
      <c r="D16" s="20"/>
      <c r="E16" s="7" t="s">
        <v>94</v>
      </c>
      <c r="F16" s="8">
        <f t="shared" si="1"/>
        <v>30.85</v>
      </c>
      <c r="G16" s="15">
        <f t="shared" si="2"/>
        <v>30.85</v>
      </c>
      <c r="H16" s="15">
        <v>30.85</v>
      </c>
      <c r="I16" s="8">
        <f t="shared" si="0"/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5">
        <v>221</v>
      </c>
      <c r="B17" s="20" t="s">
        <v>81</v>
      </c>
      <c r="C17" s="20" t="s">
        <v>82</v>
      </c>
      <c r="D17" s="20"/>
      <c r="E17" s="7" t="s">
        <v>95</v>
      </c>
      <c r="F17" s="8">
        <f t="shared" si="1"/>
        <v>47.46</v>
      </c>
      <c r="G17" s="15">
        <f t="shared" si="2"/>
        <v>47.46</v>
      </c>
      <c r="H17" s="15">
        <v>47.46</v>
      </c>
      <c r="I17" s="8">
        <f t="shared" si="0"/>
        <v>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1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1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1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1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1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1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1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D8" sqref="D8:D15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272</v>
      </c>
      <c r="Y1" s="9"/>
    </row>
    <row r="2" ht="19.5" customHeight="1" spans="1:25">
      <c r="A2" s="3" t="s">
        <v>273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1" t="s">
        <v>3</v>
      </c>
      <c r="X3" s="21"/>
      <c r="Y3" s="21"/>
    </row>
    <row r="4" ht="25.5" customHeight="1" spans="1:25">
      <c r="A4" s="4" t="s">
        <v>56</v>
      </c>
      <c r="B4" s="4"/>
      <c r="C4" s="4"/>
      <c r="D4" s="4" t="s">
        <v>246</v>
      </c>
      <c r="E4" s="4" t="s">
        <v>274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>
        <v>401015</v>
      </c>
      <c r="E7" s="18" t="s">
        <v>80</v>
      </c>
      <c r="F7" s="12">
        <f t="shared" ref="F7:F15" si="0">G7+L7</f>
        <v>731.41</v>
      </c>
      <c r="G7" s="12">
        <f t="shared" ref="G7:G15" si="1">H7+I7+J7+K7</f>
        <v>609.72</v>
      </c>
      <c r="H7" s="12">
        <f t="shared" ref="H7:K7" si="2">H8+H9+H10+H11+H12+H13+H14+H15</f>
        <v>535.68</v>
      </c>
      <c r="I7" s="12">
        <f t="shared" si="2"/>
        <v>33.52</v>
      </c>
      <c r="J7" s="12">
        <f t="shared" si="2"/>
        <v>40.52</v>
      </c>
      <c r="K7" s="12">
        <f t="shared" si="2"/>
        <v>0</v>
      </c>
      <c r="L7" s="12">
        <f t="shared" ref="L7:L15" si="3">M7+N7+O7+R7</f>
        <v>121.69</v>
      </c>
      <c r="M7" s="12">
        <f t="shared" ref="M7:P7" si="4">M8+M9+M10+M11+M12+M13+M14+M15</f>
        <v>106.79</v>
      </c>
      <c r="N7" s="12">
        <f t="shared" si="4"/>
        <v>0</v>
      </c>
      <c r="O7" s="12">
        <f t="shared" si="4"/>
        <v>14.9</v>
      </c>
      <c r="P7" s="12">
        <f t="shared" si="4"/>
        <v>0</v>
      </c>
      <c r="Q7" s="12"/>
      <c r="R7" s="12"/>
      <c r="S7" s="12"/>
      <c r="T7" s="12"/>
      <c r="U7" s="12"/>
      <c r="V7" s="12"/>
      <c r="W7" s="12"/>
      <c r="X7" s="12"/>
      <c r="Y7" s="12"/>
    </row>
    <row r="8" ht="14.25" customHeight="1" spans="1:25">
      <c r="A8" s="5">
        <v>205</v>
      </c>
      <c r="B8" s="19" t="s">
        <v>81</v>
      </c>
      <c r="C8" s="20" t="s">
        <v>82</v>
      </c>
      <c r="D8" s="20"/>
      <c r="E8" s="5" t="s">
        <v>83</v>
      </c>
      <c r="F8" s="12">
        <f t="shared" si="0"/>
        <v>16.27</v>
      </c>
      <c r="G8" s="12">
        <f t="shared" si="1"/>
        <v>2.67</v>
      </c>
      <c r="H8" s="8"/>
      <c r="I8" s="8">
        <v>2.67</v>
      </c>
      <c r="J8" s="8"/>
      <c r="K8" s="8"/>
      <c r="L8" s="8">
        <f t="shared" si="3"/>
        <v>13.6</v>
      </c>
      <c r="M8" s="8">
        <v>13.6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>
        <v>205</v>
      </c>
      <c r="B9" s="20" t="s">
        <v>81</v>
      </c>
      <c r="C9" s="20" t="s">
        <v>81</v>
      </c>
      <c r="D9" s="20"/>
      <c r="E9" s="7" t="s">
        <v>84</v>
      </c>
      <c r="F9" s="12">
        <f t="shared" si="0"/>
        <v>505.96</v>
      </c>
      <c r="G9" s="12">
        <f t="shared" si="1"/>
        <v>400.89</v>
      </c>
      <c r="H9" s="8">
        <v>362.45</v>
      </c>
      <c r="I9" s="8">
        <v>30.85</v>
      </c>
      <c r="J9" s="8">
        <v>7.59</v>
      </c>
      <c r="K9" s="8"/>
      <c r="L9" s="8">
        <f t="shared" si="3"/>
        <v>105.07</v>
      </c>
      <c r="M9" s="8">
        <v>93.19</v>
      </c>
      <c r="N9" s="8"/>
      <c r="O9" s="8">
        <v>11.88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>
        <v>205</v>
      </c>
      <c r="B10" s="20" t="s">
        <v>85</v>
      </c>
      <c r="C10" s="20" t="s">
        <v>86</v>
      </c>
      <c r="D10" s="20"/>
      <c r="E10" s="7" t="s">
        <v>87</v>
      </c>
      <c r="F10" s="12">
        <f t="shared" si="0"/>
        <v>3.02</v>
      </c>
      <c r="G10" s="12">
        <f t="shared" si="1"/>
        <v>0</v>
      </c>
      <c r="I10" s="8"/>
      <c r="J10" s="8"/>
      <c r="K10" s="8"/>
      <c r="L10" s="8">
        <f t="shared" si="3"/>
        <v>3.02</v>
      </c>
      <c r="M10" s="8"/>
      <c r="N10" s="8"/>
      <c r="O10" s="8">
        <v>3.02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5">
        <v>208</v>
      </c>
      <c r="B11" s="20" t="s">
        <v>88</v>
      </c>
      <c r="C11" s="20" t="s">
        <v>81</v>
      </c>
      <c r="D11" s="20"/>
      <c r="E11" s="7" t="s">
        <v>89</v>
      </c>
      <c r="F11" s="12">
        <f t="shared" si="0"/>
        <v>32.93</v>
      </c>
      <c r="G11" s="12">
        <f t="shared" si="1"/>
        <v>32.93</v>
      </c>
      <c r="H11" s="8"/>
      <c r="I11" s="8"/>
      <c r="J11" s="8">
        <v>32.93</v>
      </c>
      <c r="K11" s="8"/>
      <c r="L11" s="8">
        <f t="shared" si="3"/>
        <v>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5">
        <v>208</v>
      </c>
      <c r="B12" s="20" t="s">
        <v>88</v>
      </c>
      <c r="C12" s="20" t="s">
        <v>88</v>
      </c>
      <c r="D12" s="20"/>
      <c r="E12" s="7" t="s">
        <v>90</v>
      </c>
      <c r="F12" s="12">
        <f t="shared" si="0"/>
        <v>63.28</v>
      </c>
      <c r="G12" s="12">
        <f t="shared" si="1"/>
        <v>63.28</v>
      </c>
      <c r="H12" s="8">
        <v>63.28</v>
      </c>
      <c r="I12" s="8"/>
      <c r="J12" s="8"/>
      <c r="K12" s="8"/>
      <c r="L12" s="8">
        <f t="shared" si="3"/>
        <v>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5">
        <v>208</v>
      </c>
      <c r="B13" s="20" t="s">
        <v>88</v>
      </c>
      <c r="C13" s="20" t="s">
        <v>91</v>
      </c>
      <c r="D13" s="20"/>
      <c r="E13" s="7" t="s">
        <v>92</v>
      </c>
      <c r="F13" s="12">
        <f t="shared" si="0"/>
        <v>31.64</v>
      </c>
      <c r="G13" s="12">
        <f t="shared" si="1"/>
        <v>31.64</v>
      </c>
      <c r="H13" s="8">
        <v>31.64</v>
      </c>
      <c r="I13" s="8"/>
      <c r="J13" s="8"/>
      <c r="K13" s="8"/>
      <c r="L13" s="8">
        <f t="shared" si="3"/>
        <v>0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5">
        <v>210</v>
      </c>
      <c r="B14" s="20" t="s">
        <v>93</v>
      </c>
      <c r="C14" s="20" t="s">
        <v>81</v>
      </c>
      <c r="D14" s="20"/>
      <c r="E14" s="7" t="s">
        <v>94</v>
      </c>
      <c r="F14" s="12">
        <f t="shared" si="0"/>
        <v>30.85</v>
      </c>
      <c r="G14" s="12">
        <f t="shared" si="1"/>
        <v>30.85</v>
      </c>
      <c r="H14" s="8">
        <v>30.85</v>
      </c>
      <c r="I14" s="8"/>
      <c r="J14" s="8"/>
      <c r="K14" s="8"/>
      <c r="L14" s="8">
        <f t="shared" si="3"/>
        <v>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>
        <v>221</v>
      </c>
      <c r="B15" s="20" t="s">
        <v>81</v>
      </c>
      <c r="C15" s="20" t="s">
        <v>82</v>
      </c>
      <c r="D15" s="20"/>
      <c r="E15" s="7" t="s">
        <v>95</v>
      </c>
      <c r="F15" s="12">
        <f t="shared" si="0"/>
        <v>47.46</v>
      </c>
      <c r="G15" s="12">
        <f t="shared" si="1"/>
        <v>47.46</v>
      </c>
      <c r="H15" s="8">
        <v>47.46</v>
      </c>
      <c r="I15" s="8"/>
      <c r="J15" s="8"/>
      <c r="K15" s="8"/>
      <c r="L15" s="8">
        <f t="shared" si="3"/>
        <v>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275</v>
      </c>
      <c r="Y1" s="9"/>
    </row>
    <row r="2" ht="19.5" customHeight="1" spans="1:25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246</v>
      </c>
      <c r="E4" s="4" t="s">
        <v>274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277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2021-03-18T03:03:59Z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