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 activeTab="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_FilterDatabase" localSheetId="3" hidden="1">表3.一般公共预算基本支出表!$A$5:$E$64</definedName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  <definedName name="_xlnm.Print_Titles" localSheetId="3">表3.一般公共预算基本支出表!$2:$7</definedName>
  </definedNames>
  <calcPr calcId="144525"/>
</workbook>
</file>

<file path=xl/sharedStrings.xml><?xml version="1.0" encoding="utf-8"?>
<sst xmlns="http://schemas.openxmlformats.org/spreadsheetml/2006/main" count="695" uniqueCount="374">
  <si>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</si>
  <si>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</si>
  <si>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</si>
  <si>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</si>
  <si>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</si>
  <si>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</si>
  <si>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</si>
  <si>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</si>
  <si>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</si>
  <si>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</si>
  <si>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</si>
  <si>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</si>
  <si>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</si>
  <si>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</si>
  <si>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</si>
  <si>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</si>
  <si>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</si>
  <si>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</si>
  <si>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</si>
  <si>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</si>
  <si>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</si>
  <si>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</si>
  <si>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</si>
  <si>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</si>
  <si>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</si>
  <si>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</si>
  <si>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</si>
  <si>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</si>
  <si>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</si>
  <si>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</si>
  <si>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</si>
  <si>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</si>
  <si>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</si>
  <si>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</si>
  <si>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</si>
  <si>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</si>
  <si>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</si>
  <si>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</si>
  <si>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</si>
  <si>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</si>
  <si>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</si>
  <si>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</si>
  <si>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</si>
  <si>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</si>
  <si>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</si>
  <si>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</si>
  <si>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</si>
  <si>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</si>
  <si>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</si>
  <si>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</si>
  <si>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</si>
  <si>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</si>
  <si>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</si>
  <si>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</si>
  <si>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</si>
  <si>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</si>
  <si>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</si>
  <si>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</si>
  <si>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</si>
  <si>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</si>
  <si>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</si>
  <si>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</si>
  <si>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</si>
  <si>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</si>
  <si>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</si>
  <si>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</si>
  <si>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</si>
  <si>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</si>
  <si>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</si>
  <si>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</si>
  <si>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</si>
  <si>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</si>
  <si>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</si>
  <si>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</si>
  <si>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</si>
  <si>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</si>
  <si>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</si>
  <si>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</si>
  <si>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</si>
  <si>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</si>
  <si>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鹿寨县第一幼儿园</t>
  </si>
  <si>
    <t>02</t>
  </si>
  <si>
    <t>01</t>
  </si>
  <si>
    <t>学前教育</t>
  </si>
  <si>
    <t>05</t>
  </si>
  <si>
    <t>401026</t>
  </si>
  <si>
    <t>事业单位离退休</t>
  </si>
  <si>
    <t>208</t>
  </si>
  <si>
    <t>机关事业单位基本养老保险缴费支出</t>
  </si>
  <si>
    <t>06</t>
  </si>
  <si>
    <t>机关事业单位职业年金缴费支出</t>
  </si>
  <si>
    <t>210</t>
  </si>
  <si>
    <t>11</t>
  </si>
  <si>
    <t>事业单位医疗</t>
  </si>
  <si>
    <t>221</t>
  </si>
  <si>
    <t>住房公积金</t>
  </si>
  <si>
    <t>公开03表</t>
  </si>
  <si>
    <t>一般公共预算基本支出表</t>
  </si>
  <si>
    <t>部门（科目）编码</t>
  </si>
  <si>
    <t>部门（科目）名称</t>
  </si>
  <si>
    <t>人员经费</t>
  </si>
  <si>
    <t>公用经费</t>
  </si>
  <si>
    <t>301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</si>
  <si>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</si>
  <si>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</si>
  <si>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</si>
  <si>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</si>
  <si>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</si>
  <si>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</si>
  <si>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</si>
  <si>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</si>
  <si>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</si>
  <si>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</si>
  <si>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</si>
  <si>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</si>
  <si>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</si>
  <si>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</si>
  <si>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</si>
  <si>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</si>
  <si>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</si>
  <si>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</si>
  <si>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</si>
  <si>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</si>
  <si>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</si>
  <si>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30114</t>
  </si>
  <si>
    <t>医疗费</t>
  </si>
  <si>
    <t>30199</t>
  </si>
  <si>
    <t>其他工资福利支出</t>
  </si>
  <si>
    <t>302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</si>
  <si>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</si>
  <si>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</si>
  <si>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</si>
  <si>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</si>
  <si>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</si>
  <si>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</si>
  <si>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</si>
  <si>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</si>
  <si>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</si>
  <si>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</si>
  <si>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</si>
  <si>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</si>
  <si>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</si>
  <si>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</si>
  <si>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</si>
  <si>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</si>
  <si>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</si>
  <si>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</si>
  <si>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</si>
  <si>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</si>
  <si>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</si>
  <si>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</si>
  <si>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</si>
  <si>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</si>
  <si>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</si>
  <si>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</si>
  <si>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</si>
  <si>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</si>
  <si>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</si>
  <si>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</si>
  <si>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</si>
  <si>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</si>
  <si>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</si>
  <si>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</si>
  <si>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</si>
  <si>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</si>
  <si>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</si>
  <si>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</si>
  <si>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</si>
  <si>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</si>
  <si>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</si>
  <si>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</si>
  <si>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</si>
  <si>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</si>
  <si>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</si>
  <si>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</si>
  <si>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</si>
  <si>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</si>
  <si>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</si>
  <si>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</si>
  <si>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</si>
  <si>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</si>
  <si>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</si>
  <si>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</si>
  <si>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</si>
  <si>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30301</t>
  </si>
  <si>
    <t>离休费</t>
  </si>
  <si>
    <t>30302</t>
  </si>
  <si>
    <t>退休费</t>
  </si>
  <si>
    <t>30303</t>
  </si>
  <si>
    <t>退职（役）费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</si>
  <si>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</si>
  <si>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</si>
  <si>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</si>
  <si>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</si>
  <si>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</si>
  <si>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</si>
  <si>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</si>
  <si>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</si>
  <si>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</si>
  <si>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</si>
  <si>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</si>
  <si>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</si>
  <si>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</si>
  <si>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</si>
  <si>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30311</t>
  </si>
  <si>
    <t>代缴社会保险费</t>
  </si>
  <si>
    <t>30399</t>
  </si>
  <si>
    <t>其他对个人和家庭的补助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</si>
  <si>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</si>
  <si>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</si>
  <si>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</si>
  <si>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</si>
  <si>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</si>
  <si>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</si>
  <si>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</si>
  <si>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</si>
  <si>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</si>
  <si>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</si>
  <si>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</si>
  <si>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</si>
  <si>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</si>
  <si>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</si>
  <si>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</si>
  <si>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</si>
  <si>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</si>
  <si>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</si>
  <si>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</si>
  <si>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</si>
  <si>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</si>
  <si>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</si>
  <si>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</si>
  <si>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</si>
  <si>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</si>
  <si>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</si>
  <si>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</si>
  <si>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</si>
  <si>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</si>
  <si>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</si>
  <si>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</si>
  <si>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</si>
  <si>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</si>
  <si>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</si>
  <si>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</si>
  <si>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</si>
  <si>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</si>
  <si>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</si>
  <si>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</si>
  <si>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</si>
  <si>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</si>
  <si>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</si>
  <si>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</si>
  <si>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</si>
  <si>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</si>
  <si>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</si>
  <si>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</si>
  <si>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</si>
  <si>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</si>
  <si>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</si>
  <si>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</si>
  <si>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</si>
  <si>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</si>
  <si>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</si>
  <si>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</si>
  <si>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</si>
  <si>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</si>
  <si>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</si>
  <si>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</si>
  <si>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</si>
  <si>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</si>
  <si>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</si>
  <si>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</si>
  <si>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</si>
  <si>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</si>
  <si>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</si>
  <si>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</si>
  <si>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</si>
  <si>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</si>
  <si>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</si>
  <si>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</si>
  <si>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</si>
  <si>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</si>
  <si>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</si>
  <si>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</si>
  <si>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</si>
  <si>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</si>
  <si>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</si>
  <si>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</si>
  <si>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</si>
  <si>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</si>
  <si>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</si>
  <si>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</si>
  <si>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</si>
  <si>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</si>
  <si>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</si>
  <si>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</si>
  <si>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</si>
  <si>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</si>
  <si>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</si>
  <si>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</si>
  <si>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</si>
  <si>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</si>
  <si>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</si>
  <si>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</si>
  <si>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</si>
  <si>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</si>
  <si>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</si>
  <si>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</si>
  <si>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</si>
  <si>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</si>
  <si>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</si>
  <si>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</si>
  <si>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</si>
  <si>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</si>
  <si>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</si>
  <si>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</si>
  <si>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</si>
  <si>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</si>
  <si>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</si>
  <si>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</si>
  <si>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</si>
  <si>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</si>
  <si>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</si>
  <si>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</si>
  <si>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</si>
  <si>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</si>
  <si>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</si>
  <si>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</si>
  <si>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</si>
  <si>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</si>
  <si>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</si>
  <si>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</si>
  <si>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</si>
  <si>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</si>
  <si>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</si>
  <si>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</si>
  <si>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</si>
  <si>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</si>
  <si>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</si>
  <si>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</si>
  <si>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</si>
  <si>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</si>
  <si>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</si>
  <si>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</si>
  <si>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</si>
  <si>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</si>
  <si>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</si>
  <si>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</si>
  <si>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</si>
  <si>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</si>
  <si>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</si>
  <si>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</si>
  <si>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</si>
  <si>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</si>
  <si>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</si>
  <si>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</si>
  <si>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</si>
  <si>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</si>
  <si>
    <t>U盘</t>
  </si>
  <si>
    <t>打印机</t>
  </si>
  <si>
    <t>电话机</t>
  </si>
  <si>
    <t>多功能一体机</t>
  </si>
  <si>
    <t>过塑机</t>
  </si>
  <si>
    <t>户外大型玩具及体育器械</t>
  </si>
  <si>
    <t>交换器</t>
  </si>
  <si>
    <t>路由</t>
  </si>
  <si>
    <t>落地扇</t>
  </si>
  <si>
    <t>取暖器</t>
  </si>
  <si>
    <t>食堂专用设备</t>
  </si>
  <si>
    <t>台式电脑</t>
  </si>
  <si>
    <t>洗衣机</t>
  </si>
  <si>
    <t>消毒保洁柜</t>
  </si>
  <si>
    <t>移动硬盘</t>
  </si>
  <si>
    <t>幼儿生活体验馆设备</t>
  </si>
  <si>
    <t>幼儿视力灯箱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</si>
</sst>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0"/>
    <numFmt numFmtId="177" formatCode="0_ "/>
    <numFmt numFmtId="178" formatCode="0.00_ 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8"/>
      <name val="SimSun"/>
      <charset val="134"/>
    </font>
    <font>
      <sz val="8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11"/>
      <name val="SimSun"/>
      <charset val="134"/>
    </font>
    <font>
      <b/>
      <sz val="11"/>
      <name val="SimSun"/>
      <charset val="134"/>
    </font>
    <font>
      <sz val="12"/>
      <name val="宋体"/>
      <charset val="134"/>
    </font>
    <font>
      <sz val="9"/>
      <color rgb="FFFF0000"/>
      <name val="SimSun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sz val="6"/>
      <name val="SimSun"/>
      <charset val="134"/>
    </font>
    <font>
      <b/>
      <sz val="9"/>
      <name val="SimSun"/>
      <charset val="134"/>
    </font>
    <font>
      <sz val="38"/>
      <name val="SimSun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0" fillId="19" borderId="9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1" borderId="8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8" fillId="15" borderId="15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33" fillId="21" borderId="12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2" xfId="0" applyNumberFormat="1" applyFont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0" fontId="0" fillId="0" borderId="7" xfId="0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3" fontId="6" fillId="0" borderId="2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43" fontId="6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49" fontId="11" fillId="3" borderId="1" xfId="0" applyNumberFormat="1" applyFont="1" applyFill="1" applyBorder="1" applyAlignment="1" applyProtection="1"/>
    <xf numFmtId="178" fontId="1" fillId="3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left" vertical="center" wrapText="1"/>
    </xf>
    <xf numFmtId="49" fontId="13" fillId="0" borderId="1" xfId="0" applyNumberFormat="1" applyFont="1" applyFill="1" applyBorder="1" applyAlignment="1" applyProtection="1"/>
    <xf numFmtId="178" fontId="9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Fill="1" applyBorder="1" applyAlignment="1" applyProtection="1"/>
    <xf numFmtId="178" fontId="1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right" vertical="center" wrapText="1"/>
    </xf>
    <xf numFmtId="43" fontId="1" fillId="0" borderId="2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opLeftCell="A7" workbookViewId="0">
      <selection activeCell="C2" sqref="C2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21" width="9.75" customWidth="1"/>
  </cols>
  <sheetData>
    <row r="1" ht="14.25" customHeight="1" spans="1:1">
      <c r="A1" s="29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76" t="s">
        <v>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</row>
  </sheetData>
  <mergeCells count="1">
    <mergeCell ref="A8:T8"/>
  </mergeCells>
  <pageMargins left="0.747916666666667" right="0.747916666666667" top="0.275" bottom="0.2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abSelected="1" workbookViewId="0">
      <selection activeCell="E41" sqref="E41"/>
    </sheetView>
  </sheetViews>
  <sheetFormatPr defaultColWidth="10" defaultRowHeight="13.5"/>
  <cols>
    <col min="1" max="1" width="28.375" customWidth="1"/>
    <col min="2" max="2" width="13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38"/>
      <c r="B1" s="29"/>
      <c r="C1" s="29"/>
      <c r="D1" s="29"/>
      <c r="E1" s="29"/>
      <c r="F1" s="29"/>
      <c r="G1" s="38" t="s">
        <v>1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</row>
    <row r="2" ht="19.5" spans="1:20">
      <c r="A2" s="30" t="s">
        <v>2</v>
      </c>
      <c r="B2" s="30"/>
      <c r="C2" s="30"/>
      <c r="D2" s="30"/>
      <c r="E2" s="30"/>
      <c r="F2" s="30"/>
      <c r="G2" s="30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</row>
    <row r="3" spans="1:7">
      <c r="A3" s="29"/>
      <c r="B3" s="29"/>
      <c r="C3" s="29"/>
      <c r="D3" s="29"/>
      <c r="E3" s="29"/>
      <c r="F3" s="29"/>
      <c r="G3" s="38" t="s">
        <v>3</v>
      </c>
    </row>
    <row r="4" spans="1:7">
      <c r="A4" s="73" t="s">
        <v>4</v>
      </c>
      <c r="B4" s="73"/>
      <c r="C4" s="73" t="s">
        <v>5</v>
      </c>
      <c r="D4" s="73"/>
      <c r="E4" s="73"/>
      <c r="F4" s="73"/>
      <c r="G4" s="73"/>
    </row>
    <row r="5" spans="1:7">
      <c r="A5" s="31" t="s">
        <v>6</v>
      </c>
      <c r="B5" s="31" t="s">
        <v>7</v>
      </c>
      <c r="C5" s="31" t="s">
        <v>8</v>
      </c>
      <c r="D5" s="31" t="s">
        <v>9</v>
      </c>
      <c r="E5" s="31" t="s">
        <v>10</v>
      </c>
      <c r="F5" s="31" t="s">
        <v>11</v>
      </c>
      <c r="G5" s="31" t="s">
        <v>12</v>
      </c>
    </row>
    <row r="6" spans="1:7">
      <c r="A6" s="35" t="s">
        <v>13</v>
      </c>
      <c r="B6" s="74">
        <v>1329.82</v>
      </c>
      <c r="C6" s="35" t="s">
        <v>14</v>
      </c>
      <c r="D6" s="75">
        <f>SUM(E6:G6)</f>
        <v>0</v>
      </c>
      <c r="E6" s="75"/>
      <c r="F6" s="75"/>
      <c r="G6" s="75"/>
    </row>
    <row r="7" spans="1:7">
      <c r="A7" s="35" t="s">
        <v>15</v>
      </c>
      <c r="B7" s="75"/>
      <c r="C7" s="35" t="s">
        <v>16</v>
      </c>
      <c r="D7" s="75">
        <f t="shared" ref="D7:D33" si="0">SUM(E7:G7)</f>
        <v>0</v>
      </c>
      <c r="E7" s="75"/>
      <c r="F7" s="75"/>
      <c r="G7" s="75"/>
    </row>
    <row r="8" spans="1:7">
      <c r="A8" s="35" t="s">
        <v>17</v>
      </c>
      <c r="B8" s="75"/>
      <c r="C8" s="35" t="s">
        <v>18</v>
      </c>
      <c r="D8" s="75">
        <f t="shared" si="0"/>
        <v>0</v>
      </c>
      <c r="E8" s="75"/>
      <c r="F8" s="75"/>
      <c r="G8" s="75"/>
    </row>
    <row r="9" spans="1:7">
      <c r="A9" s="35"/>
      <c r="B9" s="75"/>
      <c r="C9" s="35" t="s">
        <v>19</v>
      </c>
      <c r="D9" s="75">
        <f t="shared" si="0"/>
        <v>0</v>
      </c>
      <c r="E9" s="75"/>
      <c r="F9" s="75"/>
      <c r="G9" s="75"/>
    </row>
    <row r="10" spans="1:7">
      <c r="A10" s="35"/>
      <c r="B10" s="75"/>
      <c r="C10" s="35" t="s">
        <v>20</v>
      </c>
      <c r="D10" s="75">
        <f t="shared" si="0"/>
        <v>1011.29</v>
      </c>
      <c r="E10" s="75">
        <v>1011.29</v>
      </c>
      <c r="F10" s="75"/>
      <c r="G10" s="75"/>
    </row>
    <row r="11" spans="1:7">
      <c r="A11" s="35"/>
      <c r="B11" s="75"/>
      <c r="C11" s="35" t="s">
        <v>21</v>
      </c>
      <c r="D11" s="75">
        <f t="shared" si="0"/>
        <v>0</v>
      </c>
      <c r="E11" s="75"/>
      <c r="F11" s="75"/>
      <c r="G11" s="75"/>
    </row>
    <row r="12" spans="1:7">
      <c r="A12" s="35"/>
      <c r="B12" s="75"/>
      <c r="C12" s="35" t="s">
        <v>22</v>
      </c>
      <c r="D12" s="75">
        <f t="shared" si="0"/>
        <v>0</v>
      </c>
      <c r="E12" s="75"/>
      <c r="F12" s="75"/>
      <c r="G12" s="75"/>
    </row>
    <row r="13" spans="1:7">
      <c r="A13" s="35"/>
      <c r="B13" s="75"/>
      <c r="C13" s="35" t="s">
        <v>23</v>
      </c>
      <c r="D13" s="75">
        <f t="shared" si="0"/>
        <v>178.92</v>
      </c>
      <c r="E13" s="75">
        <v>178.92</v>
      </c>
      <c r="F13" s="75"/>
      <c r="G13" s="75"/>
    </row>
    <row r="14" spans="1:7">
      <c r="A14" s="35"/>
      <c r="B14" s="75"/>
      <c r="C14" s="35" t="s">
        <v>24</v>
      </c>
      <c r="D14" s="75">
        <f t="shared" si="0"/>
        <v>55</v>
      </c>
      <c r="E14" s="75">
        <v>55</v>
      </c>
      <c r="F14" s="75"/>
      <c r="G14" s="75"/>
    </row>
    <row r="15" spans="1:7">
      <c r="A15" s="35"/>
      <c r="B15" s="75"/>
      <c r="C15" s="35" t="s">
        <v>25</v>
      </c>
      <c r="D15" s="75">
        <f t="shared" si="0"/>
        <v>0</v>
      </c>
      <c r="E15" s="75"/>
      <c r="F15" s="75"/>
      <c r="G15" s="75"/>
    </row>
    <row r="16" spans="1:7">
      <c r="A16" s="35"/>
      <c r="B16" s="75"/>
      <c r="C16" s="35" t="s">
        <v>26</v>
      </c>
      <c r="D16" s="75">
        <f t="shared" si="0"/>
        <v>0</v>
      </c>
      <c r="E16" s="75"/>
      <c r="F16" s="75"/>
      <c r="G16" s="75"/>
    </row>
    <row r="17" spans="1:7">
      <c r="A17" s="35"/>
      <c r="B17" s="75"/>
      <c r="C17" s="35" t="s">
        <v>27</v>
      </c>
      <c r="D17" s="75">
        <f t="shared" si="0"/>
        <v>0</v>
      </c>
      <c r="E17" s="75"/>
      <c r="F17" s="75"/>
      <c r="G17" s="75"/>
    </row>
    <row r="18" spans="1:7">
      <c r="A18" s="35"/>
      <c r="B18" s="75"/>
      <c r="C18" s="35" t="s">
        <v>28</v>
      </c>
      <c r="D18" s="75">
        <f t="shared" si="0"/>
        <v>0</v>
      </c>
      <c r="E18" s="75"/>
      <c r="F18" s="75"/>
      <c r="G18" s="75"/>
    </row>
    <row r="19" spans="1:7">
      <c r="A19" s="35"/>
      <c r="B19" s="75"/>
      <c r="C19" s="35" t="s">
        <v>29</v>
      </c>
      <c r="D19" s="75">
        <f t="shared" si="0"/>
        <v>0</v>
      </c>
      <c r="E19" s="75"/>
      <c r="F19" s="75"/>
      <c r="G19" s="75"/>
    </row>
    <row r="20" spans="1:7">
      <c r="A20" s="35"/>
      <c r="B20" s="75"/>
      <c r="C20" s="35" t="s">
        <v>30</v>
      </c>
      <c r="D20" s="75">
        <f t="shared" si="0"/>
        <v>0</v>
      </c>
      <c r="E20" s="75"/>
      <c r="F20" s="75"/>
      <c r="G20" s="75"/>
    </row>
    <row r="21" spans="1:7">
      <c r="A21" s="35"/>
      <c r="B21" s="75"/>
      <c r="C21" s="35" t="s">
        <v>31</v>
      </c>
      <c r="D21" s="75">
        <f t="shared" si="0"/>
        <v>0</v>
      </c>
      <c r="E21" s="75"/>
      <c r="F21" s="75"/>
      <c r="G21" s="75"/>
    </row>
    <row r="22" spans="1:7">
      <c r="A22" s="35"/>
      <c r="B22" s="75"/>
      <c r="C22" s="35" t="s">
        <v>32</v>
      </c>
      <c r="D22" s="75">
        <f t="shared" si="0"/>
        <v>0</v>
      </c>
      <c r="E22" s="75"/>
      <c r="F22" s="75"/>
      <c r="G22" s="75"/>
    </row>
    <row r="23" spans="1:7">
      <c r="A23" s="35"/>
      <c r="B23" s="75"/>
      <c r="C23" s="35" t="s">
        <v>33</v>
      </c>
      <c r="D23" s="75">
        <f t="shared" si="0"/>
        <v>0</v>
      </c>
      <c r="E23" s="75"/>
      <c r="F23" s="75"/>
      <c r="G23" s="75"/>
    </row>
    <row r="24" spans="1:7">
      <c r="A24" s="35"/>
      <c r="B24" s="75"/>
      <c r="C24" s="35" t="s">
        <v>34</v>
      </c>
      <c r="D24" s="75">
        <f t="shared" si="0"/>
        <v>84.61</v>
      </c>
      <c r="E24" s="75">
        <v>84.61</v>
      </c>
      <c r="F24" s="75"/>
      <c r="G24" s="75"/>
    </row>
    <row r="25" spans="1:7">
      <c r="A25" s="35"/>
      <c r="B25" s="75"/>
      <c r="C25" s="35" t="s">
        <v>35</v>
      </c>
      <c r="D25" s="75">
        <f t="shared" si="0"/>
        <v>0</v>
      </c>
      <c r="E25" s="75"/>
      <c r="F25" s="75"/>
      <c r="G25" s="75"/>
    </row>
    <row r="26" spans="1:7">
      <c r="A26" s="35"/>
      <c r="B26" s="75"/>
      <c r="C26" s="35" t="s">
        <v>36</v>
      </c>
      <c r="D26" s="75">
        <f t="shared" si="0"/>
        <v>0</v>
      </c>
      <c r="E26" s="75"/>
      <c r="F26" s="75"/>
      <c r="G26" s="75"/>
    </row>
    <row r="27" spans="1:7">
      <c r="A27" s="35"/>
      <c r="B27" s="75"/>
      <c r="C27" s="35" t="s">
        <v>37</v>
      </c>
      <c r="D27" s="75">
        <f t="shared" si="0"/>
        <v>0</v>
      </c>
      <c r="E27" s="75"/>
      <c r="F27" s="75"/>
      <c r="G27" s="75"/>
    </row>
    <row r="28" spans="1:7">
      <c r="A28" s="35"/>
      <c r="B28" s="75"/>
      <c r="C28" s="35" t="s">
        <v>38</v>
      </c>
      <c r="D28" s="75">
        <f t="shared" si="0"/>
        <v>0</v>
      </c>
      <c r="E28" s="75"/>
      <c r="F28" s="75"/>
      <c r="G28" s="75"/>
    </row>
    <row r="29" spans="1:7">
      <c r="A29" s="35"/>
      <c r="B29" s="75"/>
      <c r="C29" s="35" t="s">
        <v>39</v>
      </c>
      <c r="D29" s="75">
        <f t="shared" si="0"/>
        <v>0</v>
      </c>
      <c r="E29" s="75"/>
      <c r="F29" s="75"/>
      <c r="G29" s="75"/>
    </row>
    <row r="30" spans="1:7">
      <c r="A30" s="35"/>
      <c r="B30" s="75"/>
      <c r="C30" s="35" t="s">
        <v>40</v>
      </c>
      <c r="D30" s="75">
        <f t="shared" si="0"/>
        <v>0</v>
      </c>
      <c r="E30" s="75"/>
      <c r="F30" s="75"/>
      <c r="G30" s="75"/>
    </row>
    <row r="31" spans="1:7">
      <c r="A31" s="35"/>
      <c r="B31" s="75"/>
      <c r="C31" s="35" t="s">
        <v>41</v>
      </c>
      <c r="D31" s="75">
        <f t="shared" si="0"/>
        <v>0</v>
      </c>
      <c r="E31" s="75"/>
      <c r="F31" s="75"/>
      <c r="G31" s="75"/>
    </row>
    <row r="32" spans="1:7">
      <c r="A32" s="35"/>
      <c r="B32" s="75"/>
      <c r="C32" s="35" t="s">
        <v>42</v>
      </c>
      <c r="D32" s="75">
        <f t="shared" si="0"/>
        <v>0</v>
      </c>
      <c r="E32" s="75"/>
      <c r="F32" s="75"/>
      <c r="G32" s="75"/>
    </row>
    <row r="33" spans="1:7">
      <c r="A33" s="35"/>
      <c r="B33" s="75"/>
      <c r="C33" s="35" t="s">
        <v>43</v>
      </c>
      <c r="D33" s="75">
        <f t="shared" si="0"/>
        <v>0</v>
      </c>
      <c r="E33" s="75"/>
      <c r="F33" s="75"/>
      <c r="G33" s="75"/>
    </row>
    <row r="34" spans="1:7">
      <c r="A34" s="73" t="s">
        <v>44</v>
      </c>
      <c r="B34" s="75">
        <f t="shared" ref="B34:G34" si="1">SUM(B6:B33)</f>
        <v>1329.82</v>
      </c>
      <c r="C34" s="73" t="s">
        <v>45</v>
      </c>
      <c r="D34" s="75">
        <f t="shared" si="1"/>
        <v>1329.82</v>
      </c>
      <c r="E34" s="75">
        <f t="shared" si="1"/>
        <v>1329.82</v>
      </c>
      <c r="F34" s="75">
        <f t="shared" si="1"/>
        <v>0</v>
      </c>
      <c r="G34" s="75">
        <f t="shared" si="1"/>
        <v>0</v>
      </c>
    </row>
    <row r="35" spans="1:7">
      <c r="A35" s="35" t="s">
        <v>46</v>
      </c>
      <c r="B35" s="75">
        <f>SUM(B36:B38)</f>
        <v>0</v>
      </c>
      <c r="C35" s="35" t="s">
        <v>47</v>
      </c>
      <c r="D35" s="75"/>
      <c r="E35" s="75"/>
      <c r="F35" s="75"/>
      <c r="G35" s="75"/>
    </row>
    <row r="36" spans="1:7">
      <c r="A36" s="35" t="s">
        <v>48</v>
      </c>
      <c r="B36" s="75"/>
      <c r="C36" s="35"/>
      <c r="D36" s="75"/>
      <c r="E36" s="75"/>
      <c r="F36" s="75"/>
      <c r="G36" s="75"/>
    </row>
    <row r="37" spans="1:7">
      <c r="A37" s="35" t="s">
        <v>49</v>
      </c>
      <c r="B37" s="75"/>
      <c r="C37" s="35"/>
      <c r="D37" s="75"/>
      <c r="E37" s="75"/>
      <c r="F37" s="75"/>
      <c r="G37" s="75"/>
    </row>
    <row r="38" spans="1:7">
      <c r="A38" s="35" t="s">
        <v>50</v>
      </c>
      <c r="B38" s="75"/>
      <c r="C38" s="35"/>
      <c r="D38" s="75"/>
      <c r="E38" s="75"/>
      <c r="F38" s="75"/>
      <c r="G38" s="75"/>
    </row>
    <row r="39" spans="1:7">
      <c r="A39" s="73" t="s">
        <v>51</v>
      </c>
      <c r="B39" s="75">
        <f t="shared" ref="B39:G39" si="2">B34+B35</f>
        <v>1329.82</v>
      </c>
      <c r="C39" s="73" t="s">
        <v>52</v>
      </c>
      <c r="D39" s="75">
        <f t="shared" si="2"/>
        <v>1329.82</v>
      </c>
      <c r="E39" s="75">
        <f t="shared" si="2"/>
        <v>1329.82</v>
      </c>
      <c r="F39" s="75">
        <f t="shared" si="2"/>
        <v>0</v>
      </c>
      <c r="G39" s="75">
        <f t="shared" si="2"/>
        <v>0</v>
      </c>
    </row>
  </sheetData>
  <mergeCells count="3">
    <mergeCell ref="A2:G2"/>
    <mergeCell ref="A4:B4"/>
    <mergeCell ref="C4:G4"/>
  </mergeCells>
  <pageMargins left="0.747916666666667" right="0.747916666666667" top="0.275" bottom="0.275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3"/>
  <sheetViews>
    <sheetView topLeftCell="A4" workbookViewId="0">
      <selection activeCell="F7" sqref="F7"/>
    </sheetView>
  </sheetViews>
  <sheetFormatPr defaultColWidth="10" defaultRowHeight="13.5"/>
  <cols>
    <col min="1" max="1" width="3.75" customWidth="1"/>
    <col min="2" max="2" width="3.25" customWidth="1"/>
    <col min="3" max="3" width="3" customWidth="1"/>
    <col min="4" max="4" width="5.875" customWidth="1"/>
    <col min="5" max="5" width="20.125" customWidth="1"/>
    <col min="6" max="6" width="8.75" customWidth="1"/>
    <col min="7" max="7" width="7.5" customWidth="1"/>
    <col min="8" max="8" width="7.25" customWidth="1"/>
    <col min="9" max="9" width="5.5" customWidth="1"/>
    <col min="10" max="10" width="6.125" customWidth="1"/>
    <col min="11" max="11" width="4.375" customWidth="1"/>
    <col min="12" max="12" width="7.75" customWidth="1"/>
    <col min="13" max="13" width="6" customWidth="1"/>
    <col min="14" max="14" width="6.875" customWidth="1"/>
    <col min="15" max="15" width="5" customWidth="1"/>
    <col min="16" max="17" width="4.625" customWidth="1"/>
    <col min="18" max="18" width="5.375" customWidth="1"/>
    <col min="19" max="19" width="4.625" customWidth="1"/>
    <col min="20" max="20" width="4.125" customWidth="1"/>
    <col min="21" max="22" width="4.375" customWidth="1"/>
    <col min="23" max="23" width="3.25" customWidth="1"/>
    <col min="24" max="24" width="3.375" customWidth="1"/>
    <col min="25" max="25" width="3.25" customWidth="1"/>
  </cols>
  <sheetData>
    <row r="1" customHeight="1" spans="1:25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38" t="s">
        <v>54</v>
      </c>
      <c r="Y1" s="38"/>
    </row>
    <row r="2" ht="19.5" customHeight="1" spans="1:25">
      <c r="A2" s="30" t="s">
        <v>55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ht="14.25" customHeight="1" spans="1: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72" t="s">
        <v>3</v>
      </c>
      <c r="X3" s="72"/>
      <c r="Y3" s="72"/>
    </row>
    <row r="4" ht="14.25" customHeight="1" spans="1:25">
      <c r="A4" s="31" t="s">
        <v>56</v>
      </c>
      <c r="B4" s="31"/>
      <c r="C4" s="31"/>
      <c r="D4" s="31" t="s">
        <v>57</v>
      </c>
      <c r="E4" s="31" t="s">
        <v>58</v>
      </c>
      <c r="F4" s="31" t="s">
        <v>59</v>
      </c>
      <c r="G4" s="31" t="s">
        <v>60</v>
      </c>
      <c r="H4" s="31"/>
      <c r="I4" s="31"/>
      <c r="J4" s="31"/>
      <c r="K4" s="31"/>
      <c r="L4" s="31" t="s">
        <v>61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 t="s">
        <v>62</v>
      </c>
      <c r="X4" s="31"/>
      <c r="Y4" s="31"/>
    </row>
    <row r="5" ht="70.5" customHeight="1" spans="1:25">
      <c r="A5" s="31" t="s">
        <v>63</v>
      </c>
      <c r="B5" s="31" t="s">
        <v>64</v>
      </c>
      <c r="C5" s="31" t="s">
        <v>65</v>
      </c>
      <c r="D5" s="31"/>
      <c r="E5" s="31"/>
      <c r="F5" s="31"/>
      <c r="G5" s="31" t="s">
        <v>66</v>
      </c>
      <c r="H5" s="31" t="s">
        <v>67</v>
      </c>
      <c r="I5" s="31" t="s">
        <v>68</v>
      </c>
      <c r="J5" s="31" t="s">
        <v>69</v>
      </c>
      <c r="K5" s="31" t="s">
        <v>70</v>
      </c>
      <c r="L5" s="31" t="s">
        <v>66</v>
      </c>
      <c r="M5" s="31" t="s">
        <v>67</v>
      </c>
      <c r="N5" s="31" t="s">
        <v>68</v>
      </c>
      <c r="O5" s="31" t="s">
        <v>69</v>
      </c>
      <c r="P5" s="31" t="s">
        <v>71</v>
      </c>
      <c r="Q5" s="31" t="s">
        <v>72</v>
      </c>
      <c r="R5" s="31" t="s">
        <v>73</v>
      </c>
      <c r="S5" s="31" t="s">
        <v>74</v>
      </c>
      <c r="T5" s="31" t="s">
        <v>75</v>
      </c>
      <c r="U5" s="31" t="s">
        <v>70</v>
      </c>
      <c r="V5" s="31" t="s">
        <v>76</v>
      </c>
      <c r="W5" s="31" t="s">
        <v>66</v>
      </c>
      <c r="X5" s="31" t="s">
        <v>60</v>
      </c>
      <c r="Y5" s="31" t="s">
        <v>77</v>
      </c>
    </row>
    <row r="6" ht="14.25" customHeight="1" spans="1:25">
      <c r="A6" s="31" t="s">
        <v>78</v>
      </c>
      <c r="B6" s="31" t="s">
        <v>78</v>
      </c>
      <c r="C6" s="31" t="s">
        <v>78</v>
      </c>
      <c r="D6" s="31" t="s">
        <v>79</v>
      </c>
      <c r="E6" s="31" t="s">
        <v>79</v>
      </c>
      <c r="F6" s="31">
        <v>1</v>
      </c>
      <c r="G6" s="31">
        <v>2</v>
      </c>
      <c r="H6" s="31">
        <v>3</v>
      </c>
      <c r="I6" s="31">
        <v>4</v>
      </c>
      <c r="J6" s="31">
        <v>5</v>
      </c>
      <c r="K6" s="31">
        <v>6</v>
      </c>
      <c r="L6" s="31">
        <v>7</v>
      </c>
      <c r="M6" s="31">
        <v>8</v>
      </c>
      <c r="N6" s="31">
        <v>9</v>
      </c>
      <c r="O6" s="31">
        <v>10</v>
      </c>
      <c r="P6" s="31">
        <v>11</v>
      </c>
      <c r="Q6" s="31">
        <v>12</v>
      </c>
      <c r="R6" s="31">
        <v>13</v>
      </c>
      <c r="S6" s="31">
        <v>14</v>
      </c>
      <c r="T6" s="31">
        <v>15</v>
      </c>
      <c r="U6" s="31">
        <v>16</v>
      </c>
      <c r="V6" s="31">
        <v>17</v>
      </c>
      <c r="W6" s="31">
        <v>18</v>
      </c>
      <c r="X6" s="31">
        <v>19</v>
      </c>
      <c r="Y6" s="31">
        <v>20</v>
      </c>
    </row>
    <row r="7" customFormat="1" ht="14.25" customHeight="1" spans="1:25">
      <c r="A7" s="31"/>
      <c r="B7" s="31"/>
      <c r="C7" s="31"/>
      <c r="D7" s="31"/>
      <c r="E7" s="31" t="s">
        <v>80</v>
      </c>
      <c r="F7" s="31">
        <v>1329.82</v>
      </c>
      <c r="G7" s="31">
        <v>1003.24</v>
      </c>
      <c r="H7" s="31">
        <v>893.63</v>
      </c>
      <c r="I7" s="31">
        <v>79.88</v>
      </c>
      <c r="J7" s="31">
        <v>29.73</v>
      </c>
      <c r="K7" s="31"/>
      <c r="L7" s="31">
        <v>326.59</v>
      </c>
      <c r="M7" s="31">
        <v>194.49</v>
      </c>
      <c r="N7" s="31">
        <v>121.75</v>
      </c>
      <c r="O7" s="31">
        <v>0</v>
      </c>
      <c r="P7" s="31">
        <v>0</v>
      </c>
      <c r="Q7" s="31">
        <v>0</v>
      </c>
      <c r="R7" s="31">
        <v>10.35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</row>
    <row r="8" s="2" customFormat="1" ht="14.25" customHeight="1" spans="1:25">
      <c r="A8" s="32">
        <v>205</v>
      </c>
      <c r="B8" s="40" t="s">
        <v>81</v>
      </c>
      <c r="C8" s="40" t="s">
        <v>82</v>
      </c>
      <c r="D8" s="32">
        <v>401026</v>
      </c>
      <c r="E8" s="32" t="s">
        <v>83</v>
      </c>
      <c r="F8" s="33">
        <v>1011.2935</v>
      </c>
      <c r="G8" s="33">
        <v>684.7075</v>
      </c>
      <c r="H8" s="33">
        <v>603.5174</v>
      </c>
      <c r="I8" s="33">
        <v>79.8821</v>
      </c>
      <c r="J8" s="33">
        <v>1.308</v>
      </c>
      <c r="K8" s="33"/>
      <c r="L8" s="33">
        <v>326.586</v>
      </c>
      <c r="M8" s="33">
        <v>194.4887</v>
      </c>
      <c r="N8" s="33">
        <v>121.7513</v>
      </c>
      <c r="O8" s="33"/>
      <c r="P8" s="33"/>
      <c r="Q8" s="33"/>
      <c r="R8" s="33">
        <v>10.346</v>
      </c>
      <c r="S8" s="33"/>
      <c r="T8" s="33"/>
      <c r="U8" s="33"/>
      <c r="V8" s="33"/>
      <c r="W8" s="33"/>
      <c r="X8" s="33"/>
      <c r="Y8" s="33"/>
    </row>
    <row r="9" s="2" customFormat="1" ht="14.25" customHeight="1" spans="1:25">
      <c r="A9" s="41">
        <v>208</v>
      </c>
      <c r="B9" s="41" t="s">
        <v>84</v>
      </c>
      <c r="C9" s="41" t="s">
        <v>81</v>
      </c>
      <c r="D9" s="41" t="s">
        <v>85</v>
      </c>
      <c r="E9" s="39" t="s">
        <v>86</v>
      </c>
      <c r="F9" s="33">
        <v>28.4192</v>
      </c>
      <c r="G9" s="33">
        <v>28.4192</v>
      </c>
      <c r="H9" s="33">
        <v>0</v>
      </c>
      <c r="I9" s="33"/>
      <c r="J9" s="33">
        <v>28.4192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="2" customFormat="1" ht="14.25" customHeight="1" spans="1:25">
      <c r="A10" s="41" t="s">
        <v>87</v>
      </c>
      <c r="B10" s="41" t="s">
        <v>84</v>
      </c>
      <c r="C10" s="41" t="s">
        <v>84</v>
      </c>
      <c r="D10" s="41" t="s">
        <v>85</v>
      </c>
      <c r="E10" s="39" t="s">
        <v>88</v>
      </c>
      <c r="F10" s="33">
        <v>112.8172</v>
      </c>
      <c r="G10" s="33">
        <v>112.8172</v>
      </c>
      <c r="H10" s="33">
        <v>112.8172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="2" customFormat="1" ht="26" customHeight="1" spans="1:25">
      <c r="A11" s="41" t="s">
        <v>87</v>
      </c>
      <c r="B11" s="41" t="s">
        <v>84</v>
      </c>
      <c r="C11" s="41" t="s">
        <v>89</v>
      </c>
      <c r="D11" s="41" t="s">
        <v>85</v>
      </c>
      <c r="E11" s="39" t="s">
        <v>90</v>
      </c>
      <c r="F11" s="33">
        <v>37.6814</v>
      </c>
      <c r="G11" s="33">
        <v>37.6814</v>
      </c>
      <c r="H11" s="33">
        <v>37.6814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="2" customFormat="1" ht="14.25" customHeight="1" spans="1:25">
      <c r="A12" s="41" t="s">
        <v>91</v>
      </c>
      <c r="B12" s="41" t="s">
        <v>92</v>
      </c>
      <c r="C12" s="41" t="s">
        <v>81</v>
      </c>
      <c r="D12" s="41" t="s">
        <v>85</v>
      </c>
      <c r="E12" s="39" t="s">
        <v>93</v>
      </c>
      <c r="F12" s="33">
        <v>54.9984</v>
      </c>
      <c r="G12" s="33">
        <v>54.9984</v>
      </c>
      <c r="H12" s="33">
        <v>54.9984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="2" customFormat="1" ht="14.25" customHeight="1" spans="1:25">
      <c r="A13" s="41" t="s">
        <v>94</v>
      </c>
      <c r="B13" s="41" t="s">
        <v>81</v>
      </c>
      <c r="C13" s="41" t="s">
        <v>82</v>
      </c>
      <c r="D13" s="41" t="s">
        <v>85</v>
      </c>
      <c r="E13" s="39" t="s">
        <v>95</v>
      </c>
      <c r="F13" s="33">
        <v>84.6129</v>
      </c>
      <c r="G13" s="33">
        <v>84.6129</v>
      </c>
      <c r="H13" s="33">
        <v>84.6129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="2" customFormat="1" ht="14.25" customHeight="1" spans="1:25">
      <c r="A14" s="41"/>
      <c r="B14" s="41"/>
      <c r="C14" s="41"/>
      <c r="D14" s="41"/>
      <c r="E14" s="39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</row>
    <row r="15" s="2" customFormat="1" ht="14.25" customHeight="1" spans="1:25">
      <c r="A15" s="41"/>
      <c r="B15" s="41"/>
      <c r="C15" s="41"/>
      <c r="D15" s="41"/>
      <c r="E15" s="39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="2" customFormat="1" ht="14.25" customHeight="1" spans="1:25">
      <c r="A16" s="41"/>
      <c r="B16" s="41"/>
      <c r="C16" s="41"/>
      <c r="D16" s="41"/>
      <c r="E16" s="39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</row>
    <row r="17" s="2" customFormat="1" ht="14.25" customHeight="1" spans="1:25">
      <c r="A17" s="41"/>
      <c r="B17" s="41"/>
      <c r="C17" s="41"/>
      <c r="D17" s="41"/>
      <c r="E17" s="39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</row>
    <row r="18" s="2" customFormat="1" ht="14.25" customHeight="1" spans="1:25">
      <c r="A18" s="41"/>
      <c r="B18" s="41"/>
      <c r="C18" s="41"/>
      <c r="D18" s="41"/>
      <c r="E18" s="39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</row>
    <row r="19" s="2" customFormat="1" ht="22.5" customHeight="1" spans="1:25">
      <c r="A19" s="41"/>
      <c r="B19" s="41"/>
      <c r="C19" s="41"/>
      <c r="D19" s="41"/>
      <c r="E19" s="39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</row>
    <row r="20" s="2" customFormat="1" ht="14.25" customHeight="1" spans="1:25">
      <c r="A20" s="41"/>
      <c r="B20" s="41"/>
      <c r="C20" s="41"/>
      <c r="D20" s="41"/>
      <c r="E20" s="39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</row>
    <row r="21" s="2" customFormat="1" ht="14.25" customHeight="1" spans="1:25">
      <c r="A21" s="41"/>
      <c r="B21" s="41"/>
      <c r="C21" s="41"/>
      <c r="D21" s="41"/>
      <c r="E21" s="39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22" s="2" customFormat="1" ht="14.25" customHeight="1" spans="1:25">
      <c r="A22" s="41"/>
      <c r="B22" s="41"/>
      <c r="C22" s="41"/>
      <c r="D22" s="41"/>
      <c r="E22" s="39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</row>
    <row r="23" s="2" customFormat="1" ht="14.25" customHeight="1" spans="1:25">
      <c r="A23" s="41"/>
      <c r="B23" s="41"/>
      <c r="C23" s="41"/>
      <c r="D23" s="41"/>
      <c r="E23" s="39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055555555556" right="0.196527777777778" top="0.275" bottom="0.2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64"/>
  <sheetViews>
    <sheetView topLeftCell="A4" workbookViewId="0">
      <selection activeCell="F6" sqref="$A5:$XFD6"/>
    </sheetView>
  </sheetViews>
  <sheetFormatPr defaultColWidth="9" defaultRowHeight="14.25" outlineLevelCol="4"/>
  <cols>
    <col min="1" max="1" width="13.125" style="55" customWidth="1"/>
    <col min="2" max="2" width="27.125" style="55" customWidth="1"/>
    <col min="3" max="3" width="19.25" style="55" customWidth="1"/>
    <col min="4" max="4" width="18.625" style="55" customWidth="1"/>
    <col min="5" max="5" width="24.625" style="55" customWidth="1"/>
    <col min="6" max="16384" width="9" style="55"/>
  </cols>
  <sheetData>
    <row r="1" s="55" customFormat="1" spans="1:5">
      <c r="A1" s="3"/>
      <c r="B1" s="3"/>
      <c r="C1" s="3"/>
      <c r="D1" s="3"/>
      <c r="E1" s="27" t="s">
        <v>96</v>
      </c>
    </row>
    <row r="2" s="55" customFormat="1" ht="19.5" spans="1:5">
      <c r="A2" s="4" t="s">
        <v>97</v>
      </c>
      <c r="B2" s="4"/>
      <c r="C2" s="4"/>
      <c r="D2" s="4"/>
      <c r="E2" s="4"/>
    </row>
    <row r="3" s="55" customFormat="1" spans="1:5">
      <c r="A3" s="3"/>
      <c r="B3" s="3"/>
      <c r="C3" s="3"/>
      <c r="D3" s="3"/>
      <c r="E3" s="27" t="s">
        <v>3</v>
      </c>
    </row>
    <row r="4" s="55" customFormat="1" spans="1:5">
      <c r="A4" s="5" t="s">
        <v>98</v>
      </c>
      <c r="B4" s="5" t="s">
        <v>99</v>
      </c>
      <c r="C4" s="5" t="s">
        <v>60</v>
      </c>
      <c r="D4" s="5"/>
      <c r="E4" s="5"/>
    </row>
    <row r="5" s="55" customFormat="1" spans="1:5">
      <c r="A5" s="5"/>
      <c r="B5" s="5"/>
      <c r="C5" s="5" t="s">
        <v>66</v>
      </c>
      <c r="D5" s="5" t="s">
        <v>100</v>
      </c>
      <c r="E5" s="5" t="s">
        <v>101</v>
      </c>
    </row>
    <row r="6" s="55" customFormat="1" spans="1:5">
      <c r="A6" s="5"/>
      <c r="B6" s="5"/>
      <c r="C6" s="5"/>
      <c r="D6" s="5"/>
      <c r="E6" s="5"/>
    </row>
    <row r="7" s="55" customFormat="1" spans="1:5">
      <c r="A7" s="5" t="s">
        <v>79</v>
      </c>
      <c r="B7" s="5" t="s">
        <v>79</v>
      </c>
      <c r="C7" s="56">
        <v>1</v>
      </c>
      <c r="D7" s="56">
        <v>2</v>
      </c>
      <c r="E7" s="56">
        <v>3</v>
      </c>
    </row>
    <row r="8" s="55" customFormat="1" spans="1:5">
      <c r="A8" s="23"/>
      <c r="B8" s="57" t="s">
        <v>9</v>
      </c>
      <c r="C8" s="58">
        <f>C9</f>
        <v>1003.24</v>
      </c>
      <c r="D8" s="58">
        <f>D9</f>
        <v>923.36</v>
      </c>
      <c r="E8" s="58">
        <f>E9</f>
        <v>79.88</v>
      </c>
    </row>
    <row r="9" s="55" customFormat="1" spans="1:5">
      <c r="A9" s="59"/>
      <c r="B9" s="60"/>
      <c r="C9" s="61">
        <f t="shared" ref="C9:C64" si="0">SUM(D9:E9)</f>
        <v>1003.24</v>
      </c>
      <c r="D9" s="61">
        <f>D10+D24+D52</f>
        <v>923.36</v>
      </c>
      <c r="E9" s="61">
        <f>E10+E24+E52</f>
        <v>79.88</v>
      </c>
    </row>
    <row r="10" s="55" customFormat="1" spans="1:5">
      <c r="A10" s="62" t="s">
        <v>102</v>
      </c>
      <c r="B10" s="63" t="s">
        <v>67</v>
      </c>
      <c r="C10" s="64">
        <f t="shared" si="0"/>
        <v>878.27</v>
      </c>
      <c r="D10" s="64">
        <f>SUM(D11:D23)</f>
        <v>878.27</v>
      </c>
      <c r="E10" s="64">
        <f>SUM(E11:E23)</f>
        <v>0</v>
      </c>
    </row>
    <row r="11" s="55" customFormat="1" spans="1:5">
      <c r="A11" s="65" t="s">
        <v>103</v>
      </c>
      <c r="B11" s="66" t="s">
        <v>104</v>
      </c>
      <c r="C11" s="67">
        <f t="shared" si="0"/>
        <v>202.46</v>
      </c>
      <c r="D11" s="67">
        <v>202.46</v>
      </c>
      <c r="E11" s="68"/>
    </row>
    <row r="12" s="55" customFormat="1" spans="1:5">
      <c r="A12" s="65" t="s">
        <v>105</v>
      </c>
      <c r="B12" s="66" t="s">
        <v>106</v>
      </c>
      <c r="C12" s="67">
        <f t="shared" si="0"/>
        <v>73.6</v>
      </c>
      <c r="D12" s="67">
        <v>73.6</v>
      </c>
      <c r="E12" s="68"/>
    </row>
    <row r="13" s="55" customFormat="1" spans="1:5">
      <c r="A13" s="65" t="s">
        <v>107</v>
      </c>
      <c r="B13" s="66" t="s">
        <v>108</v>
      </c>
      <c r="C13" s="67">
        <f t="shared" si="0"/>
        <v>126.83</v>
      </c>
      <c r="D13" s="68">
        <v>126.83</v>
      </c>
      <c r="E13" s="68"/>
    </row>
    <row r="14" s="55" customFormat="1" hidden="1" spans="1:5">
      <c r="A14" s="65" t="s">
        <v>109</v>
      </c>
      <c r="B14" s="66" t="s">
        <v>110</v>
      </c>
      <c r="C14" s="67">
        <f t="shared" si="0"/>
        <v>0</v>
      </c>
      <c r="D14" s="68"/>
      <c r="E14" s="68"/>
    </row>
    <row r="15" s="55" customFormat="1" spans="1:5">
      <c r="A15" s="65" t="s">
        <v>111</v>
      </c>
      <c r="B15" s="66" t="s">
        <v>112</v>
      </c>
      <c r="C15" s="67">
        <f t="shared" si="0"/>
        <v>57.62</v>
      </c>
      <c r="D15" s="68">
        <v>57.62</v>
      </c>
      <c r="E15" s="68"/>
    </row>
    <row r="16" s="55" customFormat="1" spans="1:5">
      <c r="A16" s="65" t="s">
        <v>113</v>
      </c>
      <c r="B16" s="66" t="s">
        <v>114</v>
      </c>
      <c r="C16" s="67">
        <f t="shared" si="0"/>
        <v>112.82</v>
      </c>
      <c r="D16" s="67">
        <v>112.82</v>
      </c>
      <c r="E16" s="68"/>
    </row>
    <row r="17" s="55" customFormat="1" spans="1:5">
      <c r="A17" s="65" t="s">
        <v>115</v>
      </c>
      <c r="B17" s="66" t="s">
        <v>116</v>
      </c>
      <c r="C17" s="67">
        <f t="shared" si="0"/>
        <v>37.68</v>
      </c>
      <c r="D17" s="67">
        <v>37.68</v>
      </c>
      <c r="E17" s="68"/>
    </row>
    <row r="18" s="55" customFormat="1" spans="1:5">
      <c r="A18" s="65" t="s">
        <v>117</v>
      </c>
      <c r="B18" s="66" t="s">
        <v>118</v>
      </c>
      <c r="C18" s="67">
        <f t="shared" si="0"/>
        <v>55</v>
      </c>
      <c r="D18" s="67">
        <v>55</v>
      </c>
      <c r="E18" s="68"/>
    </row>
    <row r="19" s="55" customFormat="1" hidden="1" spans="1:5">
      <c r="A19" s="65" t="s">
        <v>119</v>
      </c>
      <c r="B19" s="66" t="s">
        <v>120</v>
      </c>
      <c r="C19" s="67">
        <f t="shared" si="0"/>
        <v>0</v>
      </c>
      <c r="D19" s="67"/>
      <c r="E19" s="68"/>
    </row>
    <row r="20" s="55" customFormat="1" spans="1:5">
      <c r="A20" s="65" t="s">
        <v>121</v>
      </c>
      <c r="B20" s="66" t="s">
        <v>122</v>
      </c>
      <c r="C20" s="67">
        <f t="shared" si="0"/>
        <v>5.51</v>
      </c>
      <c r="D20" s="67">
        <v>5.51</v>
      </c>
      <c r="E20" s="68"/>
    </row>
    <row r="21" s="55" customFormat="1" spans="1:5">
      <c r="A21" s="65" t="s">
        <v>123</v>
      </c>
      <c r="B21" s="66" t="s">
        <v>95</v>
      </c>
      <c r="C21" s="67">
        <f t="shared" si="0"/>
        <v>84.61</v>
      </c>
      <c r="D21" s="67">
        <v>84.61</v>
      </c>
      <c r="E21" s="68"/>
    </row>
    <row r="22" s="55" customFormat="1" hidden="1" spans="1:5">
      <c r="A22" s="65" t="s">
        <v>124</v>
      </c>
      <c r="B22" s="66" t="s">
        <v>125</v>
      </c>
      <c r="C22" s="67">
        <f t="shared" si="0"/>
        <v>0</v>
      </c>
      <c r="D22" s="67"/>
      <c r="E22" s="68"/>
    </row>
    <row r="23" s="55" customFormat="1" spans="1:5">
      <c r="A23" s="65" t="s">
        <v>126</v>
      </c>
      <c r="B23" s="66" t="s">
        <v>127</v>
      </c>
      <c r="C23" s="67">
        <f t="shared" si="0"/>
        <v>122.14</v>
      </c>
      <c r="D23" s="67">
        <v>122.14</v>
      </c>
      <c r="E23" s="68"/>
    </row>
    <row r="24" s="55" customFormat="1" spans="1:5">
      <c r="A24" s="62" t="s">
        <v>128</v>
      </c>
      <c r="B24" s="63" t="s">
        <v>68</v>
      </c>
      <c r="C24" s="64">
        <f t="shared" si="0"/>
        <v>95.24</v>
      </c>
      <c r="D24" s="64">
        <f>SUM(D25:D51)</f>
        <v>15.36</v>
      </c>
      <c r="E24" s="64">
        <f>SUM(E25:E51)</f>
        <v>79.88</v>
      </c>
    </row>
    <row r="25" s="55" customFormat="1" spans="1:5">
      <c r="A25" s="65" t="s">
        <v>129</v>
      </c>
      <c r="B25" s="66" t="s">
        <v>130</v>
      </c>
      <c r="C25" s="67">
        <f t="shared" si="0"/>
        <v>33.78</v>
      </c>
      <c r="D25" s="67"/>
      <c r="E25" s="68">
        <v>33.78</v>
      </c>
    </row>
    <row r="26" s="55" customFormat="1" hidden="1" spans="1:5">
      <c r="A26" s="65" t="s">
        <v>131</v>
      </c>
      <c r="B26" s="66" t="s">
        <v>132</v>
      </c>
      <c r="C26" s="67">
        <f t="shared" si="0"/>
        <v>0</v>
      </c>
      <c r="D26" s="68"/>
      <c r="E26" s="68"/>
    </row>
    <row r="27" s="55" customFormat="1" hidden="1" spans="1:5">
      <c r="A27" s="65" t="s">
        <v>133</v>
      </c>
      <c r="B27" s="66" t="s">
        <v>134</v>
      </c>
      <c r="C27" s="67">
        <f t="shared" si="0"/>
        <v>0</v>
      </c>
      <c r="D27" s="68"/>
      <c r="E27" s="68"/>
    </row>
    <row r="28" s="55" customFormat="1" hidden="1" spans="1:5">
      <c r="A28" s="65" t="s">
        <v>135</v>
      </c>
      <c r="B28" s="66" t="s">
        <v>136</v>
      </c>
      <c r="C28" s="67">
        <f t="shared" si="0"/>
        <v>0</v>
      </c>
      <c r="D28" s="68"/>
      <c r="E28" s="68"/>
    </row>
    <row r="29" s="55" customFormat="1" hidden="1" spans="1:5">
      <c r="A29" s="65" t="s">
        <v>137</v>
      </c>
      <c r="B29" s="66" t="s">
        <v>138</v>
      </c>
      <c r="C29" s="67">
        <f t="shared" si="0"/>
        <v>0</v>
      </c>
      <c r="D29" s="67"/>
      <c r="E29" s="68"/>
    </row>
    <row r="30" s="55" customFormat="1" hidden="1" spans="1:5">
      <c r="A30" s="65" t="s">
        <v>139</v>
      </c>
      <c r="B30" s="66" t="s">
        <v>140</v>
      </c>
      <c r="C30" s="67">
        <f t="shared" si="0"/>
        <v>0</v>
      </c>
      <c r="D30" s="69"/>
      <c r="E30" s="69"/>
    </row>
    <row r="31" s="55" customFormat="1" hidden="1" spans="1:5">
      <c r="A31" s="65" t="s">
        <v>141</v>
      </c>
      <c r="B31" s="66" t="s">
        <v>142</v>
      </c>
      <c r="C31" s="67">
        <f t="shared" si="0"/>
        <v>0</v>
      </c>
      <c r="D31" s="69"/>
      <c r="E31" s="69"/>
    </row>
    <row r="32" s="55" customFormat="1" hidden="1" spans="1:5">
      <c r="A32" s="65" t="s">
        <v>143</v>
      </c>
      <c r="B32" s="66" t="s">
        <v>144</v>
      </c>
      <c r="C32" s="67">
        <f t="shared" si="0"/>
        <v>0</v>
      </c>
      <c r="D32" s="69"/>
      <c r="E32" s="69"/>
    </row>
    <row r="33" s="55" customFormat="1" spans="1:5">
      <c r="A33" s="65" t="s">
        <v>145</v>
      </c>
      <c r="B33" s="66" t="s">
        <v>146</v>
      </c>
      <c r="C33" s="67">
        <f t="shared" si="0"/>
        <v>15.36</v>
      </c>
      <c r="D33" s="69">
        <v>15.36</v>
      </c>
      <c r="E33" s="69"/>
    </row>
    <row r="34" s="55" customFormat="1" hidden="1" spans="1:5">
      <c r="A34" s="65" t="s">
        <v>147</v>
      </c>
      <c r="B34" s="66" t="s">
        <v>148</v>
      </c>
      <c r="C34" s="67">
        <f t="shared" si="0"/>
        <v>0</v>
      </c>
      <c r="D34" s="69"/>
      <c r="E34" s="69"/>
    </row>
    <row r="35" s="55" customFormat="1" hidden="1" spans="1:5">
      <c r="A35" s="65" t="s">
        <v>149</v>
      </c>
      <c r="B35" s="66" t="s">
        <v>150</v>
      </c>
      <c r="C35" s="67">
        <f t="shared" si="0"/>
        <v>0</v>
      </c>
      <c r="D35" s="69"/>
      <c r="E35" s="69"/>
    </row>
    <row r="36" s="55" customFormat="1" hidden="1" spans="1:5">
      <c r="A36" s="65" t="s">
        <v>151</v>
      </c>
      <c r="B36" s="66" t="s">
        <v>152</v>
      </c>
      <c r="C36" s="67">
        <f t="shared" si="0"/>
        <v>0</v>
      </c>
      <c r="D36" s="69"/>
      <c r="E36" s="69"/>
    </row>
    <row r="37" s="55" customFormat="1" hidden="1" spans="1:5">
      <c r="A37" s="65" t="s">
        <v>153</v>
      </c>
      <c r="B37" s="66" t="s">
        <v>154</v>
      </c>
      <c r="C37" s="67">
        <f t="shared" si="0"/>
        <v>0</v>
      </c>
      <c r="D37" s="69"/>
      <c r="E37" s="69"/>
    </row>
    <row r="38" s="55" customFormat="1" hidden="1" spans="1:5">
      <c r="A38" s="65" t="s">
        <v>155</v>
      </c>
      <c r="B38" s="66" t="s">
        <v>156</v>
      </c>
      <c r="C38" s="67">
        <f t="shared" si="0"/>
        <v>0</v>
      </c>
      <c r="D38" s="69"/>
      <c r="E38" s="69"/>
    </row>
    <row r="39" s="55" customFormat="1" hidden="1" spans="1:5">
      <c r="A39" s="65" t="s">
        <v>157</v>
      </c>
      <c r="B39" s="66" t="s">
        <v>158</v>
      </c>
      <c r="C39" s="67">
        <f t="shared" si="0"/>
        <v>0</v>
      </c>
      <c r="D39" s="69"/>
      <c r="E39" s="69"/>
    </row>
    <row r="40" s="55" customFormat="1" hidden="1" spans="1:5">
      <c r="A40" s="65" t="s">
        <v>159</v>
      </c>
      <c r="B40" s="66" t="s">
        <v>160</v>
      </c>
      <c r="C40" s="67">
        <f t="shared" si="0"/>
        <v>0</v>
      </c>
      <c r="D40" s="69"/>
      <c r="E40" s="69"/>
    </row>
    <row r="41" s="55" customFormat="1" hidden="1" spans="1:5">
      <c r="A41" s="65" t="s">
        <v>161</v>
      </c>
      <c r="B41" s="66" t="s">
        <v>162</v>
      </c>
      <c r="C41" s="67">
        <f t="shared" si="0"/>
        <v>0</v>
      </c>
      <c r="D41" s="69"/>
      <c r="E41" s="69"/>
    </row>
    <row r="42" s="55" customFormat="1" hidden="1" spans="1:5">
      <c r="A42" s="65" t="s">
        <v>163</v>
      </c>
      <c r="B42" s="66" t="s">
        <v>164</v>
      </c>
      <c r="C42" s="67">
        <f t="shared" si="0"/>
        <v>0</v>
      </c>
      <c r="D42" s="69"/>
      <c r="E42" s="69"/>
    </row>
    <row r="43" s="55" customFormat="1" hidden="1" spans="1:5">
      <c r="A43" s="65" t="s">
        <v>165</v>
      </c>
      <c r="B43" s="66" t="s">
        <v>166</v>
      </c>
      <c r="C43" s="67">
        <f t="shared" si="0"/>
        <v>0</v>
      </c>
      <c r="D43" s="69"/>
      <c r="E43" s="69"/>
    </row>
    <row r="44" s="55" customFormat="1" hidden="1" spans="1:5">
      <c r="A44" s="65" t="s">
        <v>167</v>
      </c>
      <c r="B44" s="66" t="s">
        <v>168</v>
      </c>
      <c r="C44" s="67">
        <f t="shared" si="0"/>
        <v>0</v>
      </c>
      <c r="D44" s="69"/>
      <c r="E44" s="69"/>
    </row>
    <row r="45" s="55" customFormat="1" hidden="1" spans="1:5">
      <c r="A45" s="65" t="s">
        <v>169</v>
      </c>
      <c r="B45" s="66" t="s">
        <v>170</v>
      </c>
      <c r="C45" s="67">
        <f t="shared" si="0"/>
        <v>0</v>
      </c>
      <c r="D45" s="69"/>
      <c r="E45" s="69"/>
    </row>
    <row r="46" s="55" customFormat="1" spans="1:5">
      <c r="A46" s="65" t="s">
        <v>171</v>
      </c>
      <c r="B46" s="66" t="s">
        <v>172</v>
      </c>
      <c r="C46" s="67">
        <f t="shared" si="0"/>
        <v>14.1</v>
      </c>
      <c r="D46" s="69"/>
      <c r="E46" s="69">
        <v>14.1</v>
      </c>
    </row>
    <row r="47" s="55" customFormat="1" hidden="1" spans="1:5">
      <c r="A47" s="65" t="s">
        <v>173</v>
      </c>
      <c r="B47" s="66" t="s">
        <v>174</v>
      </c>
      <c r="C47" s="67">
        <f t="shared" si="0"/>
        <v>0</v>
      </c>
      <c r="D47" s="69"/>
      <c r="E47" s="69"/>
    </row>
    <row r="48" s="55" customFormat="1" hidden="1" spans="1:5">
      <c r="A48" s="65" t="s">
        <v>175</v>
      </c>
      <c r="B48" s="66" t="s">
        <v>176</v>
      </c>
      <c r="C48" s="67">
        <f t="shared" si="0"/>
        <v>0</v>
      </c>
      <c r="D48" s="69"/>
      <c r="E48" s="69"/>
    </row>
    <row r="49" s="55" customFormat="1" hidden="1" spans="1:5">
      <c r="A49" s="65" t="s">
        <v>177</v>
      </c>
      <c r="B49" s="66" t="s">
        <v>178</v>
      </c>
      <c r="C49" s="67">
        <f t="shared" si="0"/>
        <v>0</v>
      </c>
      <c r="D49" s="69"/>
      <c r="E49" s="69"/>
    </row>
    <row r="50" s="55" customFormat="1" hidden="1" spans="1:5">
      <c r="A50" s="65" t="s">
        <v>179</v>
      </c>
      <c r="B50" s="66" t="s">
        <v>180</v>
      </c>
      <c r="C50" s="67">
        <f t="shared" si="0"/>
        <v>0</v>
      </c>
      <c r="D50" s="69"/>
      <c r="E50" s="69"/>
    </row>
    <row r="51" s="55" customFormat="1" spans="1:5">
      <c r="A51" s="65" t="s">
        <v>181</v>
      </c>
      <c r="B51" s="66" t="s">
        <v>182</v>
      </c>
      <c r="C51" s="67">
        <f t="shared" si="0"/>
        <v>32</v>
      </c>
      <c r="D51" s="69"/>
      <c r="E51" s="69">
        <v>32</v>
      </c>
    </row>
    <row r="52" s="55" customFormat="1" spans="1:5">
      <c r="A52" s="62" t="s">
        <v>183</v>
      </c>
      <c r="B52" s="63" t="s">
        <v>69</v>
      </c>
      <c r="C52" s="64">
        <f t="shared" si="0"/>
        <v>29.73</v>
      </c>
      <c r="D52" s="70">
        <f>SUM(D53:D64)</f>
        <v>29.73</v>
      </c>
      <c r="E52" s="70">
        <f>SUM(E53:E64)</f>
        <v>0</v>
      </c>
    </row>
    <row r="53" s="55" customFormat="1" hidden="1" spans="1:5">
      <c r="A53" s="65" t="s">
        <v>184</v>
      </c>
      <c r="B53" s="66" t="s">
        <v>185</v>
      </c>
      <c r="C53" s="67">
        <f t="shared" si="0"/>
        <v>0</v>
      </c>
      <c r="D53" s="69"/>
      <c r="E53" s="69"/>
    </row>
    <row r="54" s="55" customFormat="1" hidden="1" spans="1:5">
      <c r="A54" s="65" t="s">
        <v>186</v>
      </c>
      <c r="B54" s="66" t="s">
        <v>187</v>
      </c>
      <c r="C54" s="67">
        <f t="shared" si="0"/>
        <v>0</v>
      </c>
      <c r="D54" s="69"/>
      <c r="E54" s="69"/>
    </row>
    <row r="55" s="55" customFormat="1" hidden="1" spans="1:5">
      <c r="A55" s="65" t="s">
        <v>188</v>
      </c>
      <c r="B55" s="66" t="s">
        <v>189</v>
      </c>
      <c r="C55" s="67">
        <f t="shared" si="0"/>
        <v>0</v>
      </c>
      <c r="D55" s="69"/>
      <c r="E55" s="69"/>
    </row>
    <row r="56" s="55" customFormat="1" hidden="1" spans="1:5">
      <c r="A56" s="65" t="s">
        <v>190</v>
      </c>
      <c r="B56" s="66" t="s">
        <v>191</v>
      </c>
      <c r="C56" s="67">
        <f t="shared" si="0"/>
        <v>0</v>
      </c>
      <c r="D56" s="69"/>
      <c r="E56" s="69"/>
    </row>
    <row r="57" s="55" customFormat="1" spans="1:5">
      <c r="A57" s="65" t="s">
        <v>192</v>
      </c>
      <c r="B57" s="66" t="s">
        <v>193</v>
      </c>
      <c r="C57" s="67">
        <f t="shared" si="0"/>
        <v>1.23</v>
      </c>
      <c r="D57" s="69">
        <v>1.23</v>
      </c>
      <c r="E57" s="69"/>
    </row>
    <row r="58" s="55" customFormat="1" hidden="1" spans="1:5">
      <c r="A58" s="65" t="s">
        <v>194</v>
      </c>
      <c r="B58" s="66" t="s">
        <v>195</v>
      </c>
      <c r="C58" s="67">
        <f t="shared" si="0"/>
        <v>0</v>
      </c>
      <c r="D58" s="69"/>
      <c r="E58" s="69"/>
    </row>
    <row r="59" s="55" customFormat="1" hidden="1" spans="1:5">
      <c r="A59" s="65" t="s">
        <v>196</v>
      </c>
      <c r="B59" s="66" t="s">
        <v>197</v>
      </c>
      <c r="C59" s="67">
        <f t="shared" si="0"/>
        <v>0</v>
      </c>
      <c r="D59" s="69"/>
      <c r="E59" s="69"/>
    </row>
    <row r="60" s="55" customFormat="1" hidden="1" spans="1:5">
      <c r="A60" s="65" t="s">
        <v>198</v>
      </c>
      <c r="B60" s="66" t="s">
        <v>199</v>
      </c>
      <c r="C60" s="67">
        <f t="shared" si="0"/>
        <v>0</v>
      </c>
      <c r="D60" s="69"/>
      <c r="E60" s="69"/>
    </row>
    <row r="61" s="55" customFormat="1" spans="1:5">
      <c r="A61" s="65" t="s">
        <v>200</v>
      </c>
      <c r="B61" s="66" t="s">
        <v>201</v>
      </c>
      <c r="C61" s="67">
        <f t="shared" si="0"/>
        <v>0.08</v>
      </c>
      <c r="D61" s="69">
        <v>0.08</v>
      </c>
      <c r="E61" s="69"/>
    </row>
    <row r="62" s="55" customFormat="1" hidden="1" spans="1:5">
      <c r="A62" s="65" t="s">
        <v>202</v>
      </c>
      <c r="B62" s="66" t="s">
        <v>203</v>
      </c>
      <c r="C62" s="67">
        <f t="shared" si="0"/>
        <v>0</v>
      </c>
      <c r="D62" s="69"/>
      <c r="E62" s="69"/>
    </row>
    <row r="63" s="55" customFormat="1" hidden="1" spans="1:5">
      <c r="A63" s="65" t="s">
        <v>204</v>
      </c>
      <c r="B63" s="66" t="s">
        <v>205</v>
      </c>
      <c r="C63" s="67">
        <f t="shared" si="0"/>
        <v>0</v>
      </c>
      <c r="D63" s="69"/>
      <c r="E63" s="69"/>
    </row>
    <row r="64" s="55" customFormat="1" spans="1:5">
      <c r="A64" s="65" t="s">
        <v>206</v>
      </c>
      <c r="B64" s="66" t="s">
        <v>207</v>
      </c>
      <c r="C64" s="67">
        <f t="shared" si="0"/>
        <v>28.42</v>
      </c>
      <c r="D64" s="69">
        <v>28.42</v>
      </c>
      <c r="E64" s="69"/>
    </row>
  </sheetData>
  <autoFilter ref="A5:E64">
    <filterColumn colId="2">
      <filters>
        <filter val="14.10"/>
        <filter val="5.51"/>
        <filter val="122.14"/>
        <filter val="73.60"/>
        <filter val="小计"/>
        <filter val="84.61"/>
        <filter val="57.62"/>
        <filter val="1.23"/>
        <filter val="95.24"/>
        <filter val="878.27"/>
        <filter val="37.68"/>
        <filter val="29.73"/>
        <filter val="1003.24"/>
        <filter val="15.36"/>
        <filter val="33.78"/>
        <filter val="32.00"/>
        <filter val="55.00"/>
        <filter val="1"/>
        <filter val="28.42"/>
        <filter val="112.82"/>
        <filter val="126.83"/>
        <filter val="202.46"/>
        <filter val="0.08"/>
      </filters>
    </filterColumn>
    <extLst/>
  </autoFilter>
  <mergeCells count="7">
    <mergeCell ref="A2:E2"/>
    <mergeCell ref="C4:E4"/>
    <mergeCell ref="A4:A6"/>
    <mergeCell ref="B4:B6"/>
    <mergeCell ref="C5:C6"/>
    <mergeCell ref="D5:D6"/>
    <mergeCell ref="E5:E6"/>
  </mergeCells>
  <pageMargins left="1.14166666666667" right="0.747916666666667" top="0.275" bottom="0.275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6" sqref="B6"/>
    </sheetView>
  </sheetViews>
  <sheetFormatPr defaultColWidth="10" defaultRowHeight="13.5" outlineLevelCol="2"/>
  <cols>
    <col min="1" max="1" width="44.125" customWidth="1"/>
    <col min="2" max="2" width="29.375" customWidth="1"/>
    <col min="3" max="3" width="29.875" customWidth="1"/>
    <col min="4" max="4" width="9.75" customWidth="1"/>
  </cols>
  <sheetData>
    <row r="1" ht="14.25" customHeight="1" spans="1:3">
      <c r="A1" s="29"/>
      <c r="B1" s="29"/>
      <c r="C1" s="38" t="s">
        <v>208</v>
      </c>
    </row>
    <row r="2" ht="29.45" customHeight="1" spans="1:3">
      <c r="A2" s="30" t="s">
        <v>209</v>
      </c>
      <c r="B2" s="30"/>
      <c r="C2" s="30"/>
    </row>
    <row r="3" ht="14.25" customHeight="1" spans="1:3">
      <c r="A3" s="29"/>
      <c r="B3" s="29"/>
      <c r="C3" s="38" t="s">
        <v>3</v>
      </c>
    </row>
    <row r="4" ht="31.7" customHeight="1" spans="1:3">
      <c r="A4" s="48" t="s">
        <v>210</v>
      </c>
      <c r="B4" s="48" t="s">
        <v>211</v>
      </c>
      <c r="C4" s="48" t="s">
        <v>212</v>
      </c>
    </row>
    <row r="5" ht="17.1" customHeight="1" spans="1:3">
      <c r="A5" s="48" t="s">
        <v>79</v>
      </c>
      <c r="B5" s="49">
        <v>1</v>
      </c>
      <c r="C5" s="49">
        <v>2</v>
      </c>
    </row>
    <row r="6" ht="17.1" customHeight="1" spans="1:3">
      <c r="A6" s="48" t="s">
        <v>9</v>
      </c>
      <c r="B6" s="54">
        <v>0</v>
      </c>
      <c r="C6" s="54"/>
    </row>
    <row r="7" ht="17.1" customHeight="1" spans="1:3">
      <c r="A7" s="49" t="s">
        <v>213</v>
      </c>
      <c r="B7" s="54"/>
      <c r="C7" s="54"/>
    </row>
    <row r="8" ht="17.1" customHeight="1" spans="1:3">
      <c r="A8" s="49" t="s">
        <v>214</v>
      </c>
      <c r="B8" s="54"/>
      <c r="C8" s="54"/>
    </row>
    <row r="9" ht="17.1" customHeight="1" spans="1:3">
      <c r="A9" s="49" t="s">
        <v>215</v>
      </c>
      <c r="B9" s="54"/>
      <c r="C9" s="54"/>
    </row>
    <row r="10" ht="17.1" customHeight="1" spans="1:3">
      <c r="A10" s="49" t="s">
        <v>216</v>
      </c>
      <c r="B10" s="54"/>
      <c r="C10" s="54"/>
    </row>
    <row r="11" ht="17.1" customHeight="1" spans="1:3">
      <c r="A11" s="49" t="s">
        <v>217</v>
      </c>
      <c r="B11" s="54"/>
      <c r="C11" s="54"/>
    </row>
    <row r="12" ht="17.1" customHeight="1" spans="1:3">
      <c r="A12" s="49" t="s">
        <v>218</v>
      </c>
      <c r="B12" s="54"/>
      <c r="C12" s="54"/>
    </row>
    <row r="13" ht="17.1" customHeight="1" spans="1:3">
      <c r="A13" s="49" t="s">
        <v>219</v>
      </c>
      <c r="B13" s="54"/>
      <c r="C13" s="54"/>
    </row>
    <row r="14" ht="17.1" customHeight="1" spans="1:3">
      <c r="A14" s="49" t="s">
        <v>220</v>
      </c>
      <c r="B14" s="54"/>
      <c r="C14" s="54"/>
    </row>
  </sheetData>
  <mergeCells count="1">
    <mergeCell ref="A2:C2"/>
  </mergeCells>
  <pageMargins left="0.747916666666667" right="0.747916666666667" top="0.275" bottom="0.275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opLeftCell="A28" workbookViewId="0">
      <selection activeCell="A7" sqref="A7"/>
    </sheetView>
  </sheetViews>
  <sheetFormatPr defaultColWidth="10" defaultRowHeight="13.5" outlineLevelCol="5"/>
  <cols>
    <col min="1" max="1" width="33.875" customWidth="1"/>
    <col min="2" max="2" width="11.75" customWidth="1"/>
    <col min="3" max="3" width="31" customWidth="1"/>
    <col min="4" max="4" width="10.25" customWidth="1"/>
    <col min="5" max="5" width="30.875" customWidth="1"/>
    <col min="6" max="6" width="10.25" customWidth="1"/>
    <col min="7" max="7" width="9.75" customWidth="1"/>
  </cols>
  <sheetData>
    <row r="1" ht="14.25" customHeight="1" spans="1:6">
      <c r="A1" s="29"/>
      <c r="B1" s="29"/>
      <c r="C1" s="29"/>
      <c r="D1" s="29"/>
      <c r="E1" s="29"/>
      <c r="F1" s="38" t="s">
        <v>221</v>
      </c>
    </row>
    <row r="2" ht="18" customHeight="1" spans="1:6">
      <c r="A2" s="30" t="s">
        <v>222</v>
      </c>
      <c r="B2" s="30"/>
      <c r="C2" s="30"/>
      <c r="D2" s="30"/>
      <c r="E2" s="30"/>
      <c r="F2" s="30"/>
    </row>
    <row r="3" ht="17.1" customHeight="1" spans="1:6">
      <c r="A3" s="29"/>
      <c r="B3" s="29"/>
      <c r="C3" s="29"/>
      <c r="D3" s="29"/>
      <c r="E3" s="29"/>
      <c r="F3" s="38" t="s">
        <v>3</v>
      </c>
    </row>
    <row r="4" ht="17.1" customHeight="1" spans="1:6">
      <c r="A4" s="48" t="s">
        <v>223</v>
      </c>
      <c r="B4" s="48"/>
      <c r="C4" s="48" t="s">
        <v>224</v>
      </c>
      <c r="D4" s="48"/>
      <c r="E4" s="48"/>
      <c r="F4" s="48"/>
    </row>
    <row r="5" ht="17.1" customHeight="1" spans="1:6">
      <c r="A5" s="48" t="s">
        <v>225</v>
      </c>
      <c r="B5" s="48" t="s">
        <v>226</v>
      </c>
      <c r="C5" s="48" t="s">
        <v>227</v>
      </c>
      <c r="D5" s="48" t="s">
        <v>226</v>
      </c>
      <c r="E5" s="48" t="s">
        <v>227</v>
      </c>
      <c r="F5" s="48" t="s">
        <v>226</v>
      </c>
    </row>
    <row r="6" ht="17.1" customHeight="1" spans="1:6">
      <c r="A6" s="49" t="s">
        <v>228</v>
      </c>
      <c r="B6" s="50">
        <f>B7+B8</f>
        <v>1329.83</v>
      </c>
      <c r="C6" s="49" t="s">
        <v>229</v>
      </c>
      <c r="D6" s="50"/>
      <c r="E6" s="51" t="s">
        <v>230</v>
      </c>
      <c r="F6" s="50">
        <f>SUM(F7:F10)</f>
        <v>1003.24</v>
      </c>
    </row>
    <row r="7" ht="17.1" customHeight="1" spans="1:6">
      <c r="A7" s="49" t="s">
        <v>231</v>
      </c>
      <c r="B7" s="50">
        <v>1003.24</v>
      </c>
      <c r="C7" s="49" t="s">
        <v>232</v>
      </c>
      <c r="D7" s="50"/>
      <c r="E7" s="51" t="s">
        <v>233</v>
      </c>
      <c r="F7" s="50">
        <v>893.63</v>
      </c>
    </row>
    <row r="8" ht="35" customHeight="1" spans="1:6">
      <c r="A8" s="49" t="s">
        <v>234</v>
      </c>
      <c r="B8" s="50">
        <f>SUM(B9:B14)</f>
        <v>326.59</v>
      </c>
      <c r="C8" s="49" t="s">
        <v>235</v>
      </c>
      <c r="D8" s="50"/>
      <c r="E8" s="51" t="s">
        <v>236</v>
      </c>
      <c r="F8" s="50">
        <v>79.88</v>
      </c>
    </row>
    <row r="9" ht="17.1" customHeight="1" spans="1:6">
      <c r="A9" s="49" t="s">
        <v>237</v>
      </c>
      <c r="B9" s="50"/>
      <c r="C9" s="49" t="s">
        <v>238</v>
      </c>
      <c r="D9" s="50"/>
      <c r="E9" s="51" t="s">
        <v>239</v>
      </c>
      <c r="F9" s="50">
        <v>29.73</v>
      </c>
    </row>
    <row r="10" ht="17.1" customHeight="1" spans="1:6">
      <c r="A10" s="49" t="s">
        <v>240</v>
      </c>
      <c r="B10" s="50">
        <v>326.59</v>
      </c>
      <c r="C10" s="49" t="s">
        <v>241</v>
      </c>
      <c r="D10" s="50">
        <v>1011.29</v>
      </c>
      <c r="E10" s="51" t="s">
        <v>242</v>
      </c>
      <c r="F10" s="50"/>
    </row>
    <row r="11" ht="17.1" customHeight="1" spans="1:6">
      <c r="A11" s="49" t="s">
        <v>243</v>
      </c>
      <c r="B11" s="50"/>
      <c r="C11" s="49" t="s">
        <v>244</v>
      </c>
      <c r="D11" s="50"/>
      <c r="E11" s="51" t="s">
        <v>245</v>
      </c>
      <c r="F11" s="50">
        <f>SUM(F12:F21)</f>
        <v>326.58</v>
      </c>
    </row>
    <row r="12" ht="17.1" customHeight="1" spans="1:6">
      <c r="A12" s="49" t="s">
        <v>246</v>
      </c>
      <c r="B12" s="50"/>
      <c r="C12" s="49" t="s">
        <v>247</v>
      </c>
      <c r="D12" s="50"/>
      <c r="E12" s="51" t="s">
        <v>233</v>
      </c>
      <c r="F12" s="50">
        <v>194.49</v>
      </c>
    </row>
    <row r="13" ht="17.1" customHeight="1" spans="1:6">
      <c r="A13" s="49" t="s">
        <v>248</v>
      </c>
      <c r="B13" s="50"/>
      <c r="C13" s="49" t="s">
        <v>249</v>
      </c>
      <c r="D13" s="50">
        <v>178.92</v>
      </c>
      <c r="E13" s="51" t="s">
        <v>236</v>
      </c>
      <c r="F13" s="50">
        <v>121.74</v>
      </c>
    </row>
    <row r="14" ht="17.1" customHeight="1" spans="1:6">
      <c r="A14" s="49" t="s">
        <v>250</v>
      </c>
      <c r="B14" s="50"/>
      <c r="C14" s="49" t="s">
        <v>251</v>
      </c>
      <c r="D14" s="50">
        <v>55</v>
      </c>
      <c r="E14" s="51" t="s">
        <v>239</v>
      </c>
      <c r="F14" s="50"/>
    </row>
    <row r="15" ht="17.1" customHeight="1" spans="1:6">
      <c r="A15" s="49" t="s">
        <v>252</v>
      </c>
      <c r="B15" s="50"/>
      <c r="C15" s="49" t="s">
        <v>253</v>
      </c>
      <c r="D15" s="50"/>
      <c r="E15" s="51" t="s">
        <v>254</v>
      </c>
      <c r="F15" s="50"/>
    </row>
    <row r="16" ht="17.1" customHeight="1" spans="1:6">
      <c r="A16" s="49" t="s">
        <v>255</v>
      </c>
      <c r="B16" s="50"/>
      <c r="C16" s="49" t="s">
        <v>256</v>
      </c>
      <c r="D16" s="50"/>
      <c r="E16" s="51" t="s">
        <v>257</v>
      </c>
      <c r="F16" s="50"/>
    </row>
    <row r="17" ht="33" customHeight="1" spans="1:6">
      <c r="A17" s="49" t="s">
        <v>258</v>
      </c>
      <c r="B17" s="50">
        <f>SUM(B18:B19)</f>
        <v>0</v>
      </c>
      <c r="C17" s="49" t="s">
        <v>259</v>
      </c>
      <c r="D17" s="50"/>
      <c r="E17" s="51" t="s">
        <v>260</v>
      </c>
      <c r="F17" s="50">
        <v>10.35</v>
      </c>
    </row>
    <row r="18" ht="17.1" customHeight="1" spans="1:6">
      <c r="A18" s="49" t="s">
        <v>261</v>
      </c>
      <c r="B18" s="50"/>
      <c r="C18" s="49" t="s">
        <v>262</v>
      </c>
      <c r="D18" s="50"/>
      <c r="E18" s="51" t="s">
        <v>263</v>
      </c>
      <c r="F18" s="50"/>
    </row>
    <row r="19" ht="17.1" customHeight="1" spans="1:6">
      <c r="A19" s="49" t="s">
        <v>264</v>
      </c>
      <c r="B19" s="50"/>
      <c r="C19" s="49" t="s">
        <v>265</v>
      </c>
      <c r="D19" s="50"/>
      <c r="E19" s="51" t="s">
        <v>266</v>
      </c>
      <c r="F19" s="50"/>
    </row>
    <row r="20" ht="29" customHeight="1" spans="1:6">
      <c r="A20" s="49" t="s">
        <v>267</v>
      </c>
      <c r="B20" s="50">
        <f>SUM(B21:B23)</f>
        <v>0</v>
      </c>
      <c r="C20" s="49" t="s">
        <v>268</v>
      </c>
      <c r="D20" s="50"/>
      <c r="E20" s="51" t="s">
        <v>269</v>
      </c>
      <c r="F20" s="50"/>
    </row>
    <row r="21" ht="17.1" customHeight="1" spans="1:6">
      <c r="A21" s="49" t="s">
        <v>270</v>
      </c>
      <c r="B21" s="50"/>
      <c r="C21" s="49" t="s">
        <v>271</v>
      </c>
      <c r="D21" s="50"/>
      <c r="E21" s="51" t="s">
        <v>272</v>
      </c>
      <c r="F21" s="50"/>
    </row>
    <row r="22" ht="17.1" customHeight="1" spans="1:6">
      <c r="A22" s="49" t="s">
        <v>273</v>
      </c>
      <c r="B22" s="50"/>
      <c r="C22" s="49" t="s">
        <v>274</v>
      </c>
      <c r="D22" s="50"/>
      <c r="E22" s="51"/>
      <c r="F22" s="50"/>
    </row>
    <row r="23" ht="17.1" customHeight="1" spans="1:6">
      <c r="A23" s="49" t="s">
        <v>275</v>
      </c>
      <c r="B23" s="50"/>
      <c r="C23" s="49" t="s">
        <v>276</v>
      </c>
      <c r="D23" s="50"/>
      <c r="E23" s="51"/>
      <c r="F23" s="50"/>
    </row>
    <row r="24" ht="17.1" customHeight="1" spans="1:6">
      <c r="A24" s="49"/>
      <c r="B24" s="50"/>
      <c r="C24" s="49" t="s">
        <v>277</v>
      </c>
      <c r="D24" s="50">
        <v>84.61</v>
      </c>
      <c r="E24" s="51"/>
      <c r="F24" s="50"/>
    </row>
    <row r="25" ht="17.1" customHeight="1" spans="1:6">
      <c r="A25" s="49"/>
      <c r="B25" s="50"/>
      <c r="C25" s="49" t="s">
        <v>278</v>
      </c>
      <c r="D25" s="50"/>
      <c r="E25" s="51"/>
      <c r="F25" s="50"/>
    </row>
    <row r="26" ht="17.1" customHeight="1" spans="1:6">
      <c r="A26" s="49"/>
      <c r="B26" s="52"/>
      <c r="C26" s="49" t="s">
        <v>279</v>
      </c>
      <c r="D26" s="50"/>
      <c r="E26" s="49"/>
      <c r="F26" s="52"/>
    </row>
    <row r="27" ht="17.1" customHeight="1" spans="1:6">
      <c r="A27" s="49"/>
      <c r="B27" s="50"/>
      <c r="C27" s="49" t="s">
        <v>280</v>
      </c>
      <c r="D27" s="50"/>
      <c r="E27" s="51"/>
      <c r="F27" s="50"/>
    </row>
    <row r="28" ht="17.1" customHeight="1" spans="1:6">
      <c r="A28" s="49"/>
      <c r="B28" s="50"/>
      <c r="C28" s="49" t="s">
        <v>281</v>
      </c>
      <c r="D28" s="50"/>
      <c r="E28" s="51"/>
      <c r="F28" s="50"/>
    </row>
    <row r="29" ht="17.1" customHeight="1" spans="1:6">
      <c r="A29" s="49"/>
      <c r="B29" s="50"/>
      <c r="C29" s="49" t="s">
        <v>282</v>
      </c>
      <c r="D29" s="50"/>
      <c r="E29" s="51"/>
      <c r="F29" s="50"/>
    </row>
    <row r="30" ht="17.1" customHeight="1" spans="1:6">
      <c r="A30" s="49"/>
      <c r="B30" s="50"/>
      <c r="C30" s="49" t="s">
        <v>283</v>
      </c>
      <c r="D30" s="50"/>
      <c r="E30" s="51"/>
      <c r="F30" s="50"/>
    </row>
    <row r="31" ht="17.1" customHeight="1" spans="1:6">
      <c r="A31" s="49"/>
      <c r="B31" s="50"/>
      <c r="C31" s="49" t="s">
        <v>284</v>
      </c>
      <c r="D31" s="50"/>
      <c r="E31" s="51"/>
      <c r="F31" s="50"/>
    </row>
    <row r="32" ht="17.1" customHeight="1" spans="1:6">
      <c r="A32" s="49"/>
      <c r="B32" s="50"/>
      <c r="C32" s="49" t="s">
        <v>285</v>
      </c>
      <c r="D32" s="50"/>
      <c r="E32" s="51"/>
      <c r="F32" s="50"/>
    </row>
    <row r="33" ht="17.1" customHeight="1" spans="1:6">
      <c r="A33" s="49"/>
      <c r="B33" s="50"/>
      <c r="C33" s="49" t="s">
        <v>286</v>
      </c>
      <c r="D33" s="50"/>
      <c r="E33" s="51"/>
      <c r="F33" s="50"/>
    </row>
    <row r="34" ht="17.1" customHeight="1" spans="1:6">
      <c r="A34" s="49"/>
      <c r="B34" s="50"/>
      <c r="C34" s="49"/>
      <c r="D34" s="50"/>
      <c r="E34" s="51"/>
      <c r="F34" s="50"/>
    </row>
    <row r="35" ht="17.1" customHeight="1" spans="1:6">
      <c r="A35" s="53" t="s">
        <v>44</v>
      </c>
      <c r="B35" s="50">
        <f>SUM(B6+B15+B16+B17+B20)</f>
        <v>1329.83</v>
      </c>
      <c r="C35" s="53" t="s">
        <v>45</v>
      </c>
      <c r="D35" s="50">
        <f>SUM(D6:D33)</f>
        <v>1329.82</v>
      </c>
      <c r="E35" s="53" t="s">
        <v>45</v>
      </c>
      <c r="F35" s="50">
        <f>F6+F11</f>
        <v>1329.82</v>
      </c>
    </row>
    <row r="36" ht="17.1" customHeight="1" spans="1:6">
      <c r="A36" s="49" t="s">
        <v>287</v>
      </c>
      <c r="B36" s="50">
        <f>SUM(B37:B41)</f>
        <v>0</v>
      </c>
      <c r="C36" s="49" t="s">
        <v>288</v>
      </c>
      <c r="D36" s="50"/>
      <c r="E36" s="51" t="s">
        <v>289</v>
      </c>
      <c r="F36" s="50">
        <f>SUM(F37:F38)</f>
        <v>0</v>
      </c>
    </row>
    <row r="37" ht="17.1" customHeight="1" spans="1:6">
      <c r="A37" s="49" t="s">
        <v>290</v>
      </c>
      <c r="B37" s="50"/>
      <c r="C37" s="49"/>
      <c r="D37" s="50"/>
      <c r="E37" s="51" t="s">
        <v>291</v>
      </c>
      <c r="F37" s="50"/>
    </row>
    <row r="38" ht="17.1" customHeight="1" spans="1:6">
      <c r="A38" s="49" t="s">
        <v>292</v>
      </c>
      <c r="B38" s="50"/>
      <c r="C38" s="49"/>
      <c r="D38" s="50"/>
      <c r="E38" s="51" t="s">
        <v>293</v>
      </c>
      <c r="F38" s="50"/>
    </row>
    <row r="39" ht="17.1" customHeight="1" spans="1:6">
      <c r="A39" s="49" t="s">
        <v>294</v>
      </c>
      <c r="B39" s="50"/>
      <c r="C39" s="49"/>
      <c r="D39" s="50"/>
      <c r="E39" s="51" t="s">
        <v>295</v>
      </c>
      <c r="F39" s="50"/>
    </row>
    <row r="40" ht="27.2" customHeight="1" spans="1:6">
      <c r="A40" s="49" t="s">
        <v>296</v>
      </c>
      <c r="B40" s="50"/>
      <c r="C40" s="49"/>
      <c r="D40" s="50"/>
      <c r="E40" s="51"/>
      <c r="F40" s="50"/>
    </row>
    <row r="41" ht="27.2" customHeight="1" spans="1:6">
      <c r="A41" s="49" t="s">
        <v>297</v>
      </c>
      <c r="B41" s="50"/>
      <c r="C41" s="49"/>
      <c r="D41" s="50"/>
      <c r="E41" s="51"/>
      <c r="F41" s="50"/>
    </row>
    <row r="42" ht="17.1" customHeight="1" spans="1:6">
      <c r="A42" s="49"/>
      <c r="B42" s="50"/>
      <c r="C42" s="49"/>
      <c r="D42" s="50"/>
      <c r="E42" s="51"/>
      <c r="F42" s="50"/>
    </row>
    <row r="43" ht="17.1" customHeight="1" spans="1:6">
      <c r="A43" s="49"/>
      <c r="B43" s="50"/>
      <c r="C43" s="49"/>
      <c r="D43" s="50"/>
      <c r="E43" s="51"/>
      <c r="F43" s="50"/>
    </row>
    <row r="44" ht="17.1" customHeight="1" spans="1:6">
      <c r="A44" s="53" t="s">
        <v>298</v>
      </c>
      <c r="B44" s="50">
        <f t="shared" ref="B44:F44" si="0">B35+B36</f>
        <v>1329.83</v>
      </c>
      <c r="C44" s="53" t="s">
        <v>299</v>
      </c>
      <c r="D44" s="50">
        <f t="shared" si="0"/>
        <v>1329.82</v>
      </c>
      <c r="E44" s="53" t="s">
        <v>299</v>
      </c>
      <c r="F44" s="50">
        <f t="shared" si="0"/>
        <v>1329.82</v>
      </c>
    </row>
  </sheetData>
  <mergeCells count="3">
    <mergeCell ref="A2:F2"/>
    <mergeCell ref="A4:B4"/>
    <mergeCell ref="C4:F4"/>
  </mergeCells>
  <pageMargins left="0.747916666666667" right="0.747916666666667" top="0.275" bottom="0.2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8"/>
  <sheetViews>
    <sheetView workbookViewId="0">
      <selection activeCell="H9" sqref="H9:K9"/>
    </sheetView>
  </sheetViews>
  <sheetFormatPr defaultColWidth="10" defaultRowHeight="13.5"/>
  <cols>
    <col min="1" max="3" width="3" customWidth="1"/>
    <col min="4" max="4" width="7.5" customWidth="1"/>
    <col min="5" max="5" width="25.75" customWidth="1"/>
    <col min="6" max="8" width="7.5" customWidth="1"/>
    <col min="9" max="9" width="5.875" customWidth="1"/>
    <col min="10" max="10" width="6.25" customWidth="1"/>
    <col min="11" max="11" width="5.625" customWidth="1"/>
    <col min="12" max="12" width="3.5" customWidth="1"/>
    <col min="13" max="13" width="5" customWidth="1"/>
    <col min="14" max="14" width="3" customWidth="1"/>
    <col min="15" max="15" width="5.375" customWidth="1"/>
    <col min="16" max="16" width="3.125" customWidth="1"/>
    <col min="17" max="17" width="2.75" customWidth="1"/>
    <col min="18" max="18" width="3.375" customWidth="1"/>
    <col min="19" max="19" width="3.75" customWidth="1"/>
    <col min="20" max="21" width="3" customWidth="1"/>
    <col min="22" max="22" width="3.5" customWidth="1"/>
    <col min="23" max="23" width="2.25" customWidth="1"/>
    <col min="24" max="24" width="2.875" customWidth="1"/>
    <col min="25" max="25" width="2.75" customWidth="1"/>
    <col min="26" max="26" width="4.125" customWidth="1"/>
    <col min="27" max="27" width="4.375" customWidth="1"/>
    <col min="28" max="28" width="4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38" t="s">
        <v>300</v>
      </c>
      <c r="AD1" s="45"/>
    </row>
    <row r="2" ht="26.45" customHeight="1" spans="4:30">
      <c r="D2" s="30" t="s">
        <v>301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ht="14.25" customHeight="1" spans="4:30"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46" t="s">
        <v>3</v>
      </c>
      <c r="AD3" s="47"/>
    </row>
    <row r="4" ht="14.25" customHeight="1" spans="1:30">
      <c r="A4" s="31" t="s">
        <v>56</v>
      </c>
      <c r="B4" s="31"/>
      <c r="C4" s="31"/>
      <c r="D4" s="31" t="s">
        <v>302</v>
      </c>
      <c r="E4" s="31" t="s">
        <v>303</v>
      </c>
      <c r="F4" s="31" t="s">
        <v>304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</row>
    <row r="5" ht="36.75" customHeight="1" spans="1:30">
      <c r="A5" s="31" t="s">
        <v>63</v>
      </c>
      <c r="B5" s="31" t="s">
        <v>64</v>
      </c>
      <c r="C5" s="31" t="s">
        <v>65</v>
      </c>
      <c r="D5" s="31"/>
      <c r="E5" s="31"/>
      <c r="F5" s="31" t="s">
        <v>59</v>
      </c>
      <c r="G5" s="31" t="s">
        <v>305</v>
      </c>
      <c r="H5" s="31"/>
      <c r="I5" s="31"/>
      <c r="J5" s="31"/>
      <c r="K5" s="31"/>
      <c r="L5" s="31"/>
      <c r="M5" s="31"/>
      <c r="N5" s="31"/>
      <c r="O5" s="31"/>
      <c r="P5" s="31" t="s">
        <v>306</v>
      </c>
      <c r="Q5" s="31" t="s">
        <v>307</v>
      </c>
      <c r="R5" s="31" t="s">
        <v>308</v>
      </c>
      <c r="S5" s="31"/>
      <c r="T5" s="31"/>
      <c r="U5" s="31" t="s">
        <v>309</v>
      </c>
      <c r="V5" s="31"/>
      <c r="W5" s="31"/>
      <c r="X5" s="31"/>
      <c r="Y5" s="31" t="s">
        <v>310</v>
      </c>
      <c r="Z5" s="31"/>
      <c r="AA5" s="31"/>
      <c r="AB5" s="31"/>
      <c r="AC5" s="31"/>
      <c r="AD5" s="31"/>
    </row>
    <row r="6" ht="14.25" customHeight="1" spans="1:30">
      <c r="A6" s="31"/>
      <c r="B6" s="31"/>
      <c r="C6" s="31"/>
      <c r="D6" s="31"/>
      <c r="E6" s="31"/>
      <c r="F6" s="31"/>
      <c r="G6" s="31" t="s">
        <v>9</v>
      </c>
      <c r="H6" s="31" t="s">
        <v>311</v>
      </c>
      <c r="I6" s="31" t="s">
        <v>312</v>
      </c>
      <c r="J6" s="31"/>
      <c r="K6" s="31"/>
      <c r="L6" s="31"/>
      <c r="M6" s="31"/>
      <c r="N6" s="31"/>
      <c r="O6" s="31"/>
      <c r="P6" s="31"/>
      <c r="Q6" s="31"/>
      <c r="R6" s="31" t="s">
        <v>66</v>
      </c>
      <c r="S6" s="31" t="s">
        <v>313</v>
      </c>
      <c r="T6" s="31" t="s">
        <v>314</v>
      </c>
      <c r="U6" s="31" t="s">
        <v>66</v>
      </c>
      <c r="V6" s="31" t="s">
        <v>315</v>
      </c>
      <c r="W6" s="31" t="s">
        <v>316</v>
      </c>
      <c r="X6" s="31" t="s">
        <v>314</v>
      </c>
      <c r="Y6" s="31" t="s">
        <v>66</v>
      </c>
      <c r="Z6" s="31" t="s">
        <v>317</v>
      </c>
      <c r="AA6" s="31" t="s">
        <v>318</v>
      </c>
      <c r="AB6" s="31" t="s">
        <v>319</v>
      </c>
      <c r="AC6" s="31" t="s">
        <v>320</v>
      </c>
      <c r="AD6" s="31" t="s">
        <v>321</v>
      </c>
    </row>
    <row r="7" ht="87.75" customHeight="1" spans="1:30">
      <c r="A7" s="31"/>
      <c r="B7" s="31"/>
      <c r="C7" s="31"/>
      <c r="D7" s="31"/>
      <c r="E7" s="31"/>
      <c r="F7" s="31"/>
      <c r="G7" s="31"/>
      <c r="H7" s="31"/>
      <c r="I7" s="31" t="s">
        <v>66</v>
      </c>
      <c r="J7" s="31" t="s">
        <v>322</v>
      </c>
      <c r="K7" s="31" t="s">
        <v>323</v>
      </c>
      <c r="L7" s="31" t="s">
        <v>324</v>
      </c>
      <c r="M7" s="31" t="s">
        <v>325</v>
      </c>
      <c r="N7" s="31" t="s">
        <v>326</v>
      </c>
      <c r="O7" s="31" t="s">
        <v>327</v>
      </c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</row>
    <row r="8" ht="14.25" customHeight="1" spans="1:30">
      <c r="A8" s="31" t="s">
        <v>79</v>
      </c>
      <c r="B8" s="31" t="s">
        <v>79</v>
      </c>
      <c r="C8" s="31" t="s">
        <v>79</v>
      </c>
      <c r="D8" s="31" t="s">
        <v>79</v>
      </c>
      <c r="E8" s="31" t="s">
        <v>79</v>
      </c>
      <c r="F8" s="31">
        <v>1</v>
      </c>
      <c r="G8" s="31">
        <v>2</v>
      </c>
      <c r="H8" s="31">
        <v>3</v>
      </c>
      <c r="I8" s="31">
        <v>4</v>
      </c>
      <c r="J8" s="31">
        <v>5</v>
      </c>
      <c r="K8" s="31">
        <v>6</v>
      </c>
      <c r="L8" s="31">
        <v>7</v>
      </c>
      <c r="M8" s="31">
        <v>8</v>
      </c>
      <c r="N8" s="31">
        <v>9</v>
      </c>
      <c r="O8" s="31">
        <v>10</v>
      </c>
      <c r="P8" s="31">
        <v>11</v>
      </c>
      <c r="Q8" s="31">
        <v>12</v>
      </c>
      <c r="R8" s="31">
        <v>13</v>
      </c>
      <c r="S8" s="31">
        <v>14</v>
      </c>
      <c r="T8" s="31">
        <v>15</v>
      </c>
      <c r="U8" s="31">
        <v>16</v>
      </c>
      <c r="V8" s="31">
        <v>17</v>
      </c>
      <c r="W8" s="31">
        <v>18</v>
      </c>
      <c r="X8" s="31">
        <v>19</v>
      </c>
      <c r="Y8" s="31">
        <v>20</v>
      </c>
      <c r="Z8" s="31">
        <v>21</v>
      </c>
      <c r="AA8" s="31">
        <v>22</v>
      </c>
      <c r="AB8" s="31">
        <v>23</v>
      </c>
      <c r="AC8" s="31">
        <v>24</v>
      </c>
      <c r="AD8" s="31">
        <v>25</v>
      </c>
    </row>
    <row r="9" customFormat="1" ht="14.25" customHeight="1" spans="1:30">
      <c r="A9" s="31"/>
      <c r="B9" s="31"/>
      <c r="C9" s="31"/>
      <c r="D9" s="31">
        <v>401026</v>
      </c>
      <c r="E9" s="31" t="s">
        <v>80</v>
      </c>
      <c r="F9" s="31">
        <f>G9</f>
        <v>1329.82</v>
      </c>
      <c r="G9" s="31">
        <f>H9+K9</f>
        <v>1329.82</v>
      </c>
      <c r="H9" s="31">
        <f>H10+H11+H12+H13+H14+H15</f>
        <v>1003.24</v>
      </c>
      <c r="I9" s="31"/>
      <c r="J9" s="31"/>
      <c r="K9" s="31">
        <v>326.58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s="2" customFormat="1" ht="14.25" customHeight="1" spans="1:30">
      <c r="A10" s="32">
        <v>205</v>
      </c>
      <c r="B10" s="40" t="s">
        <v>81</v>
      </c>
      <c r="C10" s="40" t="s">
        <v>82</v>
      </c>
      <c r="D10" s="32"/>
      <c r="E10" s="32" t="s">
        <v>83</v>
      </c>
      <c r="F10" s="31">
        <f t="shared" ref="F10:F15" si="0">G10</f>
        <v>1011.29</v>
      </c>
      <c r="G10" s="31">
        <f t="shared" ref="G10:G15" si="1">H10+K10</f>
        <v>1011.29</v>
      </c>
      <c r="H10" s="33">
        <v>684.71</v>
      </c>
      <c r="I10" s="33"/>
      <c r="J10" s="33"/>
      <c r="K10" s="33">
        <v>326.58</v>
      </c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</row>
    <row r="11" ht="14.25" customHeight="1" spans="1:30">
      <c r="A11" s="41">
        <v>208</v>
      </c>
      <c r="B11" s="41" t="s">
        <v>84</v>
      </c>
      <c r="C11" s="41" t="s">
        <v>81</v>
      </c>
      <c r="D11" s="34"/>
      <c r="E11" s="39" t="s">
        <v>86</v>
      </c>
      <c r="F11" s="31">
        <f t="shared" si="0"/>
        <v>28.42</v>
      </c>
      <c r="G11" s="31">
        <f t="shared" si="1"/>
        <v>28.42</v>
      </c>
      <c r="H11" s="36">
        <v>28.42</v>
      </c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ht="14.25" customHeight="1" spans="1:30">
      <c r="A12" s="41" t="s">
        <v>87</v>
      </c>
      <c r="B12" s="41" t="s">
        <v>84</v>
      </c>
      <c r="C12" s="41" t="s">
        <v>84</v>
      </c>
      <c r="D12" s="34"/>
      <c r="E12" s="39" t="s">
        <v>88</v>
      </c>
      <c r="F12" s="31">
        <f t="shared" si="0"/>
        <v>112.82</v>
      </c>
      <c r="G12" s="31">
        <f t="shared" si="1"/>
        <v>112.82</v>
      </c>
      <c r="H12" s="36">
        <v>112.82</v>
      </c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ht="14.25" customHeight="1" spans="1:30">
      <c r="A13" s="41" t="s">
        <v>87</v>
      </c>
      <c r="B13" s="41" t="s">
        <v>84</v>
      </c>
      <c r="C13" s="41" t="s">
        <v>89</v>
      </c>
      <c r="D13" s="34"/>
      <c r="E13" s="39" t="s">
        <v>90</v>
      </c>
      <c r="F13" s="31">
        <f t="shared" si="0"/>
        <v>37.68</v>
      </c>
      <c r="G13" s="31">
        <f t="shared" si="1"/>
        <v>37.68</v>
      </c>
      <c r="H13" s="36">
        <v>37.68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ht="14.25" customHeight="1" spans="1:30">
      <c r="A14" s="41" t="s">
        <v>91</v>
      </c>
      <c r="B14" s="41" t="s">
        <v>92</v>
      </c>
      <c r="C14" s="41" t="s">
        <v>81</v>
      </c>
      <c r="D14" s="34"/>
      <c r="E14" s="39" t="s">
        <v>93</v>
      </c>
      <c r="F14" s="31">
        <f t="shared" si="0"/>
        <v>55</v>
      </c>
      <c r="G14" s="31">
        <f t="shared" si="1"/>
        <v>55</v>
      </c>
      <c r="H14" s="36">
        <v>55</v>
      </c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ht="14.25" customHeight="1" spans="1:30">
      <c r="A15" s="41" t="s">
        <v>94</v>
      </c>
      <c r="B15" s="41" t="s">
        <v>81</v>
      </c>
      <c r="C15" s="41" t="s">
        <v>82</v>
      </c>
      <c r="D15" s="34"/>
      <c r="E15" s="39" t="s">
        <v>95</v>
      </c>
      <c r="F15" s="31">
        <f t="shared" si="0"/>
        <v>84.61</v>
      </c>
      <c r="G15" s="31">
        <f t="shared" si="1"/>
        <v>84.61</v>
      </c>
      <c r="H15" s="36">
        <v>84.61</v>
      </c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ht="22.7" customHeight="1" spans="1:30">
      <c r="A16" s="35"/>
      <c r="B16" s="35"/>
      <c r="C16" s="35"/>
      <c r="D16" s="34"/>
      <c r="E16" s="43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ht="14.25" customHeight="1" spans="1:30">
      <c r="A17" s="35"/>
      <c r="B17" s="35"/>
      <c r="C17" s="35"/>
      <c r="D17" s="34"/>
      <c r="E17" s="43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ht="14.25" customHeight="1" spans="1:30">
      <c r="A18" s="35"/>
      <c r="B18" s="35"/>
      <c r="C18" s="35"/>
      <c r="D18" s="34"/>
      <c r="E18" s="43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ht="14.25" customHeight="1" spans="1:30">
      <c r="A19" s="35"/>
      <c r="B19" s="35"/>
      <c r="C19" s="35"/>
      <c r="D19" s="34"/>
      <c r="E19" s="43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ht="14.25" customHeight="1" spans="1:30">
      <c r="A20" s="35"/>
      <c r="B20" s="35"/>
      <c r="C20" s="35"/>
      <c r="D20" s="34"/>
      <c r="E20" s="43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="2" customFormat="1" ht="14.25" customHeight="1" spans="1:30">
      <c r="A21" s="39"/>
      <c r="B21" s="39"/>
      <c r="C21" s="39"/>
      <c r="D21" s="39"/>
      <c r="E21" s="39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</row>
    <row r="22" s="2" customFormat="1" ht="14.25" customHeight="1" spans="1:30">
      <c r="A22" s="39"/>
      <c r="B22" s="39"/>
      <c r="C22" s="39"/>
      <c r="D22" s="32"/>
      <c r="E22" s="44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</row>
    <row r="23" s="2" customFormat="1" ht="14.25" customHeight="1" spans="1:30">
      <c r="A23" s="39"/>
      <c r="B23" s="39"/>
      <c r="C23" s="39"/>
      <c r="D23" s="32"/>
      <c r="E23" s="4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</row>
    <row r="24" s="2" customFormat="1" ht="14.25" customHeight="1" spans="1:30">
      <c r="A24" s="39"/>
      <c r="B24" s="39"/>
      <c r="C24" s="39"/>
      <c r="D24" s="32"/>
      <c r="E24" s="44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</row>
    <row r="25" s="2" customFormat="1" ht="22.7" customHeight="1" spans="1:30">
      <c r="A25" s="39"/>
      <c r="B25" s="39"/>
      <c r="C25" s="39"/>
      <c r="D25" s="32"/>
      <c r="E25" s="44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="2" customFormat="1" ht="14.25" customHeight="1" spans="1:30">
      <c r="A26" s="39"/>
      <c r="B26" s="39"/>
      <c r="C26" s="39"/>
      <c r="D26" s="32"/>
      <c r="E26" s="44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</row>
    <row r="27" s="2" customFormat="1" ht="14.25" customHeight="1" spans="1:30">
      <c r="A27" s="39"/>
      <c r="B27" s="39"/>
      <c r="C27" s="39"/>
      <c r="D27" s="32"/>
      <c r="E27" s="44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</row>
    <row r="28" s="2" customFormat="1" ht="14.25" customHeight="1" spans="1:30">
      <c r="A28" s="39"/>
      <c r="B28" s="39"/>
      <c r="C28" s="39"/>
      <c r="D28" s="32"/>
      <c r="E28" s="44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7916666666667" right="0.747916666666667" top="0.275" bottom="0.275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1"/>
  <sheetViews>
    <sheetView workbookViewId="0">
      <selection activeCell="F7" sqref="F7:F13"/>
    </sheetView>
  </sheetViews>
  <sheetFormatPr defaultColWidth="10" defaultRowHeight="13.5"/>
  <cols>
    <col min="1" max="3" width="3.75" style="2" customWidth="1"/>
    <col min="4" max="4" width="7.5" style="2" customWidth="1"/>
    <col min="5" max="5" width="27.25" style="2" customWidth="1"/>
    <col min="6" max="8" width="7.5" style="2" customWidth="1"/>
    <col min="9" max="9" width="6.25" style="2" customWidth="1"/>
    <col min="10" max="10" width="5.625" style="2" customWidth="1"/>
    <col min="11" max="11" width="5.25" style="2" customWidth="1"/>
    <col min="12" max="12" width="7.5" style="2" customWidth="1"/>
    <col min="13" max="13" width="6" style="2" customWidth="1"/>
    <col min="14" max="14" width="7.5" style="2" customWidth="1"/>
    <col min="15" max="15" width="4.875" style="2" customWidth="1"/>
    <col min="16" max="16" width="5" style="2" customWidth="1"/>
    <col min="17" max="17" width="5.125" style="2" customWidth="1"/>
    <col min="18" max="18" width="5.25" style="2" customWidth="1"/>
    <col min="19" max="19" width="5.5" style="2" customWidth="1"/>
    <col min="20" max="20" width="4" style="2" customWidth="1"/>
    <col min="21" max="21" width="4.75" style="2" customWidth="1"/>
    <col min="22" max="22" width="3.375" style="2" customWidth="1"/>
    <col min="23" max="23" width="2.375" style="2" customWidth="1"/>
    <col min="24" max="24" width="3.375" style="2" customWidth="1"/>
    <col min="25" max="25" width="3.25" style="2" customWidth="1"/>
    <col min="26" max="26" width="9.75" style="2" customWidth="1"/>
    <col min="27" max="16384" width="10" style="2"/>
  </cols>
  <sheetData>
    <row r="1" customHeight="1" spans="1:25">
      <c r="A1" s="3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7" t="s">
        <v>328</v>
      </c>
      <c r="Y1" s="27"/>
    </row>
    <row r="2" ht="19.5" customHeight="1" spans="1:25">
      <c r="A2" s="4" t="s">
        <v>329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4.25" customHeight="1" spans="1: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42" t="s">
        <v>3</v>
      </c>
      <c r="X3" s="42"/>
      <c r="Y3" s="42"/>
    </row>
    <row r="4" ht="25.5" customHeight="1" spans="1:25">
      <c r="A4" s="5" t="s">
        <v>56</v>
      </c>
      <c r="B4" s="5"/>
      <c r="C4" s="5"/>
      <c r="D4" s="5" t="s">
        <v>302</v>
      </c>
      <c r="E4" s="5" t="s">
        <v>330</v>
      </c>
      <c r="F4" s="5" t="s">
        <v>59</v>
      </c>
      <c r="G4" s="5" t="s">
        <v>60</v>
      </c>
      <c r="H4" s="5"/>
      <c r="I4" s="5"/>
      <c r="J4" s="5"/>
      <c r="K4" s="5"/>
      <c r="L4" s="5" t="s">
        <v>61</v>
      </c>
      <c r="M4" s="5"/>
      <c r="N4" s="5"/>
      <c r="O4" s="5"/>
      <c r="P4" s="5"/>
      <c r="Q4" s="5"/>
      <c r="R4" s="5"/>
      <c r="S4" s="5"/>
      <c r="T4" s="5"/>
      <c r="U4" s="5"/>
      <c r="V4" s="5"/>
      <c r="W4" s="5" t="s">
        <v>62</v>
      </c>
      <c r="X4" s="5"/>
      <c r="Y4" s="5"/>
    </row>
    <row r="5" ht="63.4" customHeight="1" spans="1:25">
      <c r="A5" s="5" t="s">
        <v>63</v>
      </c>
      <c r="B5" s="5" t="s">
        <v>64</v>
      </c>
      <c r="C5" s="5" t="s">
        <v>65</v>
      </c>
      <c r="D5" s="5"/>
      <c r="E5" s="5"/>
      <c r="F5" s="5"/>
      <c r="G5" s="5" t="s">
        <v>66</v>
      </c>
      <c r="H5" s="5" t="s">
        <v>67</v>
      </c>
      <c r="I5" s="5" t="s">
        <v>68</v>
      </c>
      <c r="J5" s="5" t="s">
        <v>69</v>
      </c>
      <c r="K5" s="5" t="s">
        <v>70</v>
      </c>
      <c r="L5" s="5" t="s">
        <v>66</v>
      </c>
      <c r="M5" s="5" t="s">
        <v>67</v>
      </c>
      <c r="N5" s="5" t="s">
        <v>68</v>
      </c>
      <c r="O5" s="5" t="s">
        <v>69</v>
      </c>
      <c r="P5" s="5" t="s">
        <v>71</v>
      </c>
      <c r="Q5" s="5" t="s">
        <v>72</v>
      </c>
      <c r="R5" s="5" t="s">
        <v>73</v>
      </c>
      <c r="S5" s="5" t="s">
        <v>74</v>
      </c>
      <c r="T5" s="5" t="s">
        <v>75</v>
      </c>
      <c r="U5" s="5" t="s">
        <v>70</v>
      </c>
      <c r="V5" s="5" t="s">
        <v>76</v>
      </c>
      <c r="W5" s="5" t="s">
        <v>66</v>
      </c>
      <c r="X5" s="5" t="s">
        <v>60</v>
      </c>
      <c r="Y5" s="5" t="s">
        <v>77</v>
      </c>
    </row>
    <row r="6" ht="14.25" customHeight="1" spans="1:25">
      <c r="A6" s="5" t="s">
        <v>78</v>
      </c>
      <c r="B6" s="5" t="s">
        <v>78</v>
      </c>
      <c r="C6" s="5" t="s">
        <v>78</v>
      </c>
      <c r="D6" s="5" t="s">
        <v>79</v>
      </c>
      <c r="E6" s="5" t="s">
        <v>79</v>
      </c>
      <c r="F6" s="5">
        <v>1</v>
      </c>
      <c r="G6" s="5">
        <v>2</v>
      </c>
      <c r="H6" s="5">
        <v>3</v>
      </c>
      <c r="I6" s="5">
        <v>4</v>
      </c>
      <c r="J6" s="5">
        <v>5</v>
      </c>
      <c r="K6" s="5">
        <v>6</v>
      </c>
      <c r="L6" s="5">
        <v>7</v>
      </c>
      <c r="M6" s="5">
        <v>8</v>
      </c>
      <c r="N6" s="5">
        <v>9</v>
      </c>
      <c r="O6" s="5">
        <v>10</v>
      </c>
      <c r="P6" s="5">
        <v>11</v>
      </c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  <c r="X6" s="5">
        <v>19</v>
      </c>
      <c r="Y6" s="5">
        <v>20</v>
      </c>
    </row>
    <row r="7" ht="14.25" customHeight="1" spans="1:25">
      <c r="A7" s="31"/>
      <c r="B7" s="31"/>
      <c r="C7" s="31"/>
      <c r="D7" s="31">
        <v>401026</v>
      </c>
      <c r="E7" s="31" t="s">
        <v>80</v>
      </c>
      <c r="F7" s="33">
        <f>G7+L7</f>
        <v>1329.83</v>
      </c>
      <c r="G7" s="33">
        <f>H7+I7+J7+K7</f>
        <v>1003.24</v>
      </c>
      <c r="H7" s="33">
        <f>H8+H9+H10+H11+H12+H13</f>
        <v>893.63</v>
      </c>
      <c r="I7" s="33">
        <f t="shared" ref="I7:Y7" si="0">I8+I9+I10+I11+I12+I13</f>
        <v>79.88</v>
      </c>
      <c r="J7" s="33">
        <f t="shared" si="0"/>
        <v>29.73</v>
      </c>
      <c r="K7" s="33">
        <f t="shared" si="0"/>
        <v>0</v>
      </c>
      <c r="L7" s="33">
        <f>M7+N7+O7+P7+Q7+R7+S7+T7+U7+V7</f>
        <v>326.59</v>
      </c>
      <c r="M7" s="33">
        <f t="shared" si="0"/>
        <v>194.49</v>
      </c>
      <c r="N7" s="33">
        <f t="shared" si="0"/>
        <v>121.75</v>
      </c>
      <c r="O7" s="33">
        <f t="shared" si="0"/>
        <v>0</v>
      </c>
      <c r="P7" s="33">
        <f t="shared" si="0"/>
        <v>0</v>
      </c>
      <c r="Q7" s="33">
        <f t="shared" si="0"/>
        <v>0</v>
      </c>
      <c r="R7" s="33">
        <f t="shared" si="0"/>
        <v>10.35</v>
      </c>
      <c r="S7" s="33">
        <f t="shared" si="0"/>
        <v>0</v>
      </c>
      <c r="T7" s="33">
        <f t="shared" si="0"/>
        <v>0</v>
      </c>
      <c r="U7" s="33">
        <f t="shared" si="0"/>
        <v>0</v>
      </c>
      <c r="V7" s="33">
        <f t="shared" si="0"/>
        <v>0</v>
      </c>
      <c r="W7" s="33">
        <f t="shared" si="0"/>
        <v>0</v>
      </c>
      <c r="X7" s="33">
        <f t="shared" si="0"/>
        <v>0</v>
      </c>
      <c r="Y7" s="33">
        <f t="shared" si="0"/>
        <v>0</v>
      </c>
    </row>
    <row r="8" ht="14.25" customHeight="1" spans="1:25">
      <c r="A8" s="32">
        <v>205</v>
      </c>
      <c r="B8" s="40" t="s">
        <v>81</v>
      </c>
      <c r="C8" s="40" t="s">
        <v>82</v>
      </c>
      <c r="D8" s="32"/>
      <c r="E8" s="32" t="s">
        <v>83</v>
      </c>
      <c r="F8" s="33">
        <f t="shared" ref="F8:F13" si="1">G8+L8</f>
        <v>1011.3</v>
      </c>
      <c r="G8" s="33">
        <f t="shared" ref="G8:G13" si="2">H8+I8+J8+K8</f>
        <v>684.71</v>
      </c>
      <c r="H8" s="33">
        <v>603.52</v>
      </c>
      <c r="I8" s="33">
        <v>79.88</v>
      </c>
      <c r="J8" s="33">
        <v>1.31</v>
      </c>
      <c r="K8" s="33"/>
      <c r="L8" s="33">
        <f t="shared" ref="L8:L13" si="3">M8+N8+O8+P8+Q8+R8+S8+T8+U8+V8</f>
        <v>326.59</v>
      </c>
      <c r="M8" s="33">
        <v>194.49</v>
      </c>
      <c r="N8" s="33">
        <v>121.75</v>
      </c>
      <c r="O8" s="33"/>
      <c r="P8" s="33"/>
      <c r="Q8" s="33"/>
      <c r="R8" s="33">
        <v>10.35</v>
      </c>
      <c r="S8" s="33"/>
      <c r="T8" s="33"/>
      <c r="U8" s="33"/>
      <c r="V8" s="33"/>
      <c r="W8" s="33"/>
      <c r="X8" s="33"/>
      <c r="Y8" s="33"/>
    </row>
    <row r="9" ht="14.25" customHeight="1" spans="1:25">
      <c r="A9" s="41">
        <v>208</v>
      </c>
      <c r="B9" s="41" t="s">
        <v>84</v>
      </c>
      <c r="C9" s="41" t="s">
        <v>81</v>
      </c>
      <c r="D9" s="34"/>
      <c r="E9" s="39" t="s">
        <v>86</v>
      </c>
      <c r="F9" s="33">
        <f t="shared" si="1"/>
        <v>28.42</v>
      </c>
      <c r="G9" s="33">
        <f t="shared" si="2"/>
        <v>28.42</v>
      </c>
      <c r="H9" s="33"/>
      <c r="I9" s="33"/>
      <c r="J9" s="33">
        <v>28.42</v>
      </c>
      <c r="K9" s="33"/>
      <c r="L9" s="33">
        <f t="shared" si="3"/>
        <v>0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14.25" customHeight="1" spans="1:25">
      <c r="A10" s="41" t="s">
        <v>87</v>
      </c>
      <c r="B10" s="41" t="s">
        <v>84</v>
      </c>
      <c r="C10" s="41" t="s">
        <v>84</v>
      </c>
      <c r="D10" s="34"/>
      <c r="E10" s="39" t="s">
        <v>88</v>
      </c>
      <c r="F10" s="33">
        <f t="shared" si="1"/>
        <v>112.82</v>
      </c>
      <c r="G10" s="33">
        <f t="shared" si="2"/>
        <v>112.82</v>
      </c>
      <c r="H10" s="33">
        <v>112.82</v>
      </c>
      <c r="I10" s="33"/>
      <c r="J10" s="33"/>
      <c r="K10" s="33"/>
      <c r="L10" s="33">
        <f t="shared" si="3"/>
        <v>0</v>
      </c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ht="14.25" customHeight="1" spans="1:25">
      <c r="A11" s="41" t="s">
        <v>87</v>
      </c>
      <c r="B11" s="41" t="s">
        <v>84</v>
      </c>
      <c r="C11" s="41" t="s">
        <v>89</v>
      </c>
      <c r="D11" s="34"/>
      <c r="E11" s="39" t="s">
        <v>90</v>
      </c>
      <c r="F11" s="33">
        <f t="shared" si="1"/>
        <v>37.68</v>
      </c>
      <c r="G11" s="33">
        <f t="shared" si="2"/>
        <v>37.68</v>
      </c>
      <c r="H11" s="33">
        <v>37.68</v>
      </c>
      <c r="I11" s="33"/>
      <c r="J11" s="33"/>
      <c r="K11" s="33"/>
      <c r="L11" s="33">
        <f t="shared" si="3"/>
        <v>0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ht="14.25" customHeight="1" spans="1:25">
      <c r="A12" s="41" t="s">
        <v>91</v>
      </c>
      <c r="B12" s="41" t="s">
        <v>92</v>
      </c>
      <c r="C12" s="41" t="s">
        <v>81</v>
      </c>
      <c r="D12" s="34"/>
      <c r="E12" s="39" t="s">
        <v>93</v>
      </c>
      <c r="F12" s="33">
        <f t="shared" si="1"/>
        <v>55</v>
      </c>
      <c r="G12" s="33">
        <f t="shared" si="2"/>
        <v>55</v>
      </c>
      <c r="H12" s="33">
        <v>55</v>
      </c>
      <c r="I12" s="33"/>
      <c r="J12" s="33"/>
      <c r="K12" s="33"/>
      <c r="L12" s="33">
        <f t="shared" si="3"/>
        <v>0</v>
      </c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ht="14.25" customHeight="1" spans="1:25">
      <c r="A13" s="41" t="s">
        <v>94</v>
      </c>
      <c r="B13" s="41" t="s">
        <v>81</v>
      </c>
      <c r="C13" s="41" t="s">
        <v>82</v>
      </c>
      <c r="D13" s="34"/>
      <c r="E13" s="39" t="s">
        <v>95</v>
      </c>
      <c r="F13" s="33">
        <f t="shared" si="1"/>
        <v>84.61</v>
      </c>
      <c r="G13" s="33">
        <f t="shared" si="2"/>
        <v>84.61</v>
      </c>
      <c r="H13" s="33">
        <v>84.61</v>
      </c>
      <c r="I13" s="33"/>
      <c r="J13" s="33"/>
      <c r="K13" s="33"/>
      <c r="L13" s="33">
        <f t="shared" si="3"/>
        <v>0</v>
      </c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ht="14.25" customHeight="1" spans="1:25">
      <c r="A14" s="32"/>
      <c r="B14" s="32"/>
      <c r="C14" s="32"/>
      <c r="D14" s="39"/>
      <c r="E14" s="3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ht="14.25" customHeight="1" spans="1:25">
      <c r="A15" s="32"/>
      <c r="B15" s="32"/>
      <c r="C15" s="32"/>
      <c r="D15" s="39"/>
      <c r="E15" s="32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ht="14.25" customHeight="1" spans="1:25">
      <c r="A16" s="32"/>
      <c r="B16" s="32"/>
      <c r="C16" s="32"/>
      <c r="D16" s="39"/>
      <c r="E16" s="32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ht="14.25" customHeight="1" spans="1:25">
      <c r="A17" s="32"/>
      <c r="B17" s="32"/>
      <c r="C17" s="32"/>
      <c r="D17" s="39"/>
      <c r="E17" s="32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ht="14.25" customHeight="1" spans="1:25">
      <c r="A18" s="32"/>
      <c r="B18" s="32"/>
      <c r="C18" s="32"/>
      <c r="D18" s="39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ht="14.25" customHeight="1" spans="1:25">
      <c r="A19" s="32"/>
      <c r="B19" s="32"/>
      <c r="C19" s="32"/>
      <c r="D19" s="39"/>
      <c r="E19" s="32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ht="14.25" customHeight="1" spans="1:25">
      <c r="A20" s="32"/>
      <c r="B20" s="32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ht="14.25" customHeight="1" spans="1:25">
      <c r="A21" s="32"/>
      <c r="B21" s="32"/>
      <c r="C21" s="32"/>
      <c r="D21" s="39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ht="14.25" customHeight="1" spans="1:25">
      <c r="A22" s="32"/>
      <c r="B22" s="32"/>
      <c r="C22" s="32"/>
      <c r="D22" s="39"/>
      <c r="E22" s="3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ht="14.25" customHeight="1" spans="1:25">
      <c r="A23" s="32"/>
      <c r="B23" s="32"/>
      <c r="C23" s="32"/>
      <c r="D23" s="39"/>
      <c r="E23" s="32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ht="14.25" customHeight="1" spans="1:25">
      <c r="A24" s="32"/>
      <c r="B24" s="32"/>
      <c r="C24" s="32"/>
      <c r="D24" s="39"/>
      <c r="E24" s="32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ht="14.25" customHeight="1" spans="1:25">
      <c r="A25" s="32"/>
      <c r="B25" s="32"/>
      <c r="C25" s="32"/>
      <c r="D25" s="39"/>
      <c r="E25" s="32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ht="14.25" customHeight="1" spans="1:25">
      <c r="A26" s="32"/>
      <c r="B26" s="32"/>
      <c r="C26" s="32"/>
      <c r="D26" s="39"/>
      <c r="E26" s="32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ht="14.25" customHeight="1" spans="1:25">
      <c r="A27" s="32"/>
      <c r="B27" s="32"/>
      <c r="C27" s="32"/>
      <c r="D27" s="39"/>
      <c r="E27" s="32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ht="14.25" customHeight="1" spans="1:25">
      <c r="A28" s="32"/>
      <c r="B28" s="32"/>
      <c r="C28" s="32"/>
      <c r="D28" s="39"/>
      <c r="E28" s="32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ht="14.25" customHeight="1" spans="1:25">
      <c r="A29" s="32"/>
      <c r="B29" s="32"/>
      <c r="C29" s="32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ht="14.25" customHeight="1" spans="1:25">
      <c r="A30" s="32"/>
      <c r="B30" s="32"/>
      <c r="C30" s="32"/>
      <c r="D30" s="39"/>
      <c r="E30" s="32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ht="14.25" customHeight="1" spans="1:25">
      <c r="A31" s="32"/>
      <c r="B31" s="32"/>
      <c r="C31" s="32"/>
      <c r="D31" s="39"/>
      <c r="E31" s="32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ht="14.25" customHeight="1" spans="1:25">
      <c r="A32" s="32"/>
      <c r="B32" s="32"/>
      <c r="C32" s="32"/>
      <c r="D32" s="39"/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ht="14.25" customHeight="1" spans="1:25">
      <c r="A33" s="32"/>
      <c r="B33" s="32"/>
      <c r="C33" s="32"/>
      <c r="D33" s="39"/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ht="14.25" customHeight="1" spans="1:25">
      <c r="A34" s="32"/>
      <c r="B34" s="32"/>
      <c r="C34" s="32"/>
      <c r="D34" s="39"/>
      <c r="E34" s="32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ht="14.25" customHeight="1" spans="1:25">
      <c r="A35" s="32"/>
      <c r="B35" s="32"/>
      <c r="C35" s="32"/>
      <c r="D35" s="32"/>
      <c r="E35" s="32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ht="14.25" customHeight="1" spans="1:25">
      <c r="A36" s="32"/>
      <c r="B36" s="32"/>
      <c r="C36" s="32"/>
      <c r="D36" s="39"/>
      <c r="E36" s="32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ht="14.25" customHeight="1" spans="1:25">
      <c r="A37" s="32"/>
      <c r="B37" s="32"/>
      <c r="C37" s="32"/>
      <c r="D37" s="39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ht="14.25" customHeight="1" spans="1:25">
      <c r="A38" s="32"/>
      <c r="B38" s="32"/>
      <c r="C38" s="32"/>
      <c r="D38" s="39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ht="14.25" customHeight="1" spans="1:25">
      <c r="A39" s="32"/>
      <c r="B39" s="32"/>
      <c r="C39" s="32"/>
      <c r="D39" s="39"/>
      <c r="E39" s="32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ht="14.25" customHeight="1" spans="1:25">
      <c r="A40" s="32"/>
      <c r="B40" s="32"/>
      <c r="C40" s="32"/>
      <c r="D40" s="39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ht="14.25" customHeight="1" spans="1:25">
      <c r="A41" s="32"/>
      <c r="B41" s="32"/>
      <c r="C41" s="32"/>
      <c r="D41" s="39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747916666666667" top="0.275" bottom="0.275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topLeftCell="A10" workbookViewId="0">
      <selection activeCell="F7" sqref="F7"/>
    </sheetView>
  </sheetViews>
  <sheetFormatPr defaultColWidth="10" defaultRowHeight="13.5"/>
  <cols>
    <col min="1" max="3" width="3.75" style="2" customWidth="1"/>
    <col min="4" max="4" width="4.75" style="2" customWidth="1"/>
    <col min="5" max="5" width="8.125" style="2" customWidth="1"/>
    <col min="6" max="6" width="3.875" style="2" customWidth="1"/>
    <col min="7" max="7" width="4.125" style="2" customWidth="1"/>
    <col min="8" max="8" width="5.5" style="2" customWidth="1"/>
    <col min="9" max="9" width="6.125" style="2" customWidth="1"/>
    <col min="10" max="11" width="6.5" style="2" customWidth="1"/>
    <col min="12" max="12" width="3.75" style="2" customWidth="1"/>
    <col min="13" max="13" width="6.375" style="2" customWidth="1"/>
    <col min="14" max="14" width="6.75" style="2" customWidth="1"/>
    <col min="15" max="15" width="6.625" style="2" customWidth="1"/>
    <col min="16" max="16" width="7.75" style="2" customWidth="1"/>
    <col min="17" max="17" width="7.25" style="2" customWidth="1"/>
    <col min="18" max="18" width="4.625" style="2" customWidth="1"/>
    <col min="19" max="19" width="7.5" style="2" customWidth="1"/>
    <col min="20" max="21" width="5.875" style="2" customWidth="1"/>
    <col min="22" max="22" width="4.375" style="2" customWidth="1"/>
    <col min="23" max="23" width="4.5" style="2" customWidth="1"/>
    <col min="24" max="24" width="4.875" style="2" customWidth="1"/>
    <col min="25" max="25" width="4.25" style="2" customWidth="1"/>
    <col min="26" max="26" width="9.75" style="2" customWidth="1"/>
    <col min="27" max="16384" width="10" style="2"/>
  </cols>
  <sheetData>
    <row r="1" ht="45.2" customHeight="1" spans="1:25">
      <c r="A1" s="3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27" t="s">
        <v>331</v>
      </c>
      <c r="Y1" s="27"/>
    </row>
    <row r="2" ht="19.5" customHeight="1" spans="1:25">
      <c r="A2" s="4" t="s">
        <v>332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14.25" customHeight="1" spans="1: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7" t="s">
        <v>3</v>
      </c>
      <c r="Y3" s="27"/>
    </row>
    <row r="4" ht="14.25" customHeight="1" spans="1:25">
      <c r="A4" s="5" t="s">
        <v>56</v>
      </c>
      <c r="B4" s="5"/>
      <c r="C4" s="5"/>
      <c r="D4" s="5" t="s">
        <v>302</v>
      </c>
      <c r="E4" s="5" t="s">
        <v>330</v>
      </c>
      <c r="F4" s="5" t="s">
        <v>59</v>
      </c>
      <c r="G4" s="5" t="s">
        <v>60</v>
      </c>
      <c r="H4" s="5"/>
      <c r="I4" s="5"/>
      <c r="J4" s="5"/>
      <c r="K4" s="5"/>
      <c r="L4" s="5" t="s">
        <v>61</v>
      </c>
      <c r="M4" s="5"/>
      <c r="N4" s="5"/>
      <c r="O4" s="5"/>
      <c r="P4" s="5"/>
      <c r="Q4" s="5"/>
      <c r="R4" s="5"/>
      <c r="S4" s="5"/>
      <c r="T4" s="5"/>
      <c r="U4" s="5"/>
      <c r="V4" s="5"/>
      <c r="W4" s="5" t="s">
        <v>62</v>
      </c>
      <c r="X4" s="5"/>
      <c r="Y4" s="5"/>
    </row>
    <row r="5" ht="41.45" customHeight="1" spans="1:25">
      <c r="A5" s="5" t="s">
        <v>63</v>
      </c>
      <c r="B5" s="5" t="s">
        <v>64</v>
      </c>
      <c r="C5" s="5" t="s">
        <v>65</v>
      </c>
      <c r="D5" s="5"/>
      <c r="E5" s="5"/>
      <c r="F5" s="5"/>
      <c r="G5" s="5" t="s">
        <v>66</v>
      </c>
      <c r="H5" s="5" t="s">
        <v>67</v>
      </c>
      <c r="I5" s="5" t="s">
        <v>68</v>
      </c>
      <c r="J5" s="5" t="s">
        <v>69</v>
      </c>
      <c r="K5" s="5" t="s">
        <v>70</v>
      </c>
      <c r="L5" s="5" t="s">
        <v>66</v>
      </c>
      <c r="M5" s="5" t="s">
        <v>67</v>
      </c>
      <c r="N5" s="5" t="s">
        <v>68</v>
      </c>
      <c r="O5" s="5" t="s">
        <v>69</v>
      </c>
      <c r="P5" s="5" t="s">
        <v>71</v>
      </c>
      <c r="Q5" s="5" t="s">
        <v>72</v>
      </c>
      <c r="R5" s="5" t="s">
        <v>73</v>
      </c>
      <c r="S5" s="5" t="s">
        <v>74</v>
      </c>
      <c r="T5" s="5" t="s">
        <v>75</v>
      </c>
      <c r="U5" s="5" t="s">
        <v>70</v>
      </c>
      <c r="V5" s="5" t="s">
        <v>76</v>
      </c>
      <c r="W5" s="5" t="s">
        <v>66</v>
      </c>
      <c r="X5" s="5" t="s">
        <v>60</v>
      </c>
      <c r="Y5" s="5" t="s">
        <v>77</v>
      </c>
    </row>
    <row r="6" ht="14.25" customHeight="1" spans="1:25">
      <c r="A6" s="5" t="s">
        <v>78</v>
      </c>
      <c r="B6" s="5" t="s">
        <v>78</v>
      </c>
      <c r="C6" s="5" t="s">
        <v>78</v>
      </c>
      <c r="D6" s="5" t="s">
        <v>79</v>
      </c>
      <c r="E6" s="5" t="s">
        <v>79</v>
      </c>
      <c r="F6" s="5">
        <v>1</v>
      </c>
      <c r="G6" s="5">
        <v>2</v>
      </c>
      <c r="H6" s="5">
        <v>3</v>
      </c>
      <c r="I6" s="5">
        <v>4</v>
      </c>
      <c r="J6" s="5">
        <v>5</v>
      </c>
      <c r="K6" s="5">
        <v>6</v>
      </c>
      <c r="L6" s="5">
        <v>7</v>
      </c>
      <c r="M6" s="5">
        <v>8</v>
      </c>
      <c r="N6" s="5">
        <v>9</v>
      </c>
      <c r="O6" s="5">
        <v>10</v>
      </c>
      <c r="P6" s="5">
        <v>11</v>
      </c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  <c r="X6" s="5">
        <v>19</v>
      </c>
      <c r="Y6" s="5">
        <v>20</v>
      </c>
    </row>
    <row r="7" ht="14.25" customHeight="1" spans="1:25">
      <c r="A7" s="32"/>
      <c r="B7" s="32"/>
      <c r="C7" s="32"/>
      <c r="D7" s="32"/>
      <c r="E7" s="32"/>
      <c r="F7" s="33">
        <v>0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ht="14.25" customHeight="1" spans="1:25">
      <c r="A8" s="32"/>
      <c r="B8" s="32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ht="14.25" customHeight="1" spans="1:25">
      <c r="A9" s="32"/>
      <c r="B9" s="32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14.25" customHeight="1" spans="1:25">
      <c r="A10" s="32"/>
      <c r="B10" s="32"/>
      <c r="C10" s="32"/>
      <c r="D10" s="39"/>
      <c r="E10" s="32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ht="14.25" customHeight="1"/>
    <row r="12" ht="32" customHeight="1" spans="1:5">
      <c r="A12" s="3" t="s">
        <v>333</v>
      </c>
      <c r="B12" s="3"/>
      <c r="C12" s="3"/>
      <c r="D12" s="3"/>
      <c r="E12" s="3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055555555556" right="0.196527777777778" top="0.275" bottom="0.275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F7" sqref="F7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4.5" customWidth="1"/>
    <col min="24" max="24" width="4.125" customWidth="1"/>
    <col min="25" max="25" width="4.625" customWidth="1"/>
    <col min="26" max="26" width="9.75" customWidth="1"/>
  </cols>
  <sheetData>
    <row r="1" ht="79.15" customHeight="1" spans="1:25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38" t="s">
        <v>334</v>
      </c>
      <c r="Y1" s="38"/>
    </row>
    <row r="2" ht="19.5" customHeight="1" spans="1:25">
      <c r="A2" s="30" t="s">
        <v>335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ht="14.25" customHeight="1" spans="1: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8" t="s">
        <v>3</v>
      </c>
      <c r="Y3" s="38"/>
    </row>
    <row r="4" ht="14.25" customHeight="1" spans="1:25">
      <c r="A4" s="31" t="s">
        <v>56</v>
      </c>
      <c r="B4" s="31"/>
      <c r="C4" s="31"/>
      <c r="D4" s="31" t="s">
        <v>302</v>
      </c>
      <c r="E4" s="31" t="s">
        <v>330</v>
      </c>
      <c r="F4" s="31" t="s">
        <v>59</v>
      </c>
      <c r="G4" s="31" t="s">
        <v>60</v>
      </c>
      <c r="H4" s="31"/>
      <c r="I4" s="31"/>
      <c r="J4" s="31"/>
      <c r="K4" s="31"/>
      <c r="L4" s="31" t="s">
        <v>61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 t="s">
        <v>62</v>
      </c>
      <c r="X4" s="31"/>
      <c r="Y4" s="31"/>
    </row>
    <row r="5" ht="48.2" customHeight="1" spans="1:25">
      <c r="A5" s="31" t="s">
        <v>63</v>
      </c>
      <c r="B5" s="31" t="s">
        <v>64</v>
      </c>
      <c r="C5" s="31" t="s">
        <v>65</v>
      </c>
      <c r="D5" s="31"/>
      <c r="E5" s="31"/>
      <c r="F5" s="31"/>
      <c r="G5" s="31" t="s">
        <v>66</v>
      </c>
      <c r="H5" s="31" t="s">
        <v>67</v>
      </c>
      <c r="I5" s="31" t="s">
        <v>68</v>
      </c>
      <c r="J5" s="31" t="s">
        <v>69</v>
      </c>
      <c r="K5" s="31" t="s">
        <v>70</v>
      </c>
      <c r="L5" s="31" t="s">
        <v>66</v>
      </c>
      <c r="M5" s="31" t="s">
        <v>67</v>
      </c>
      <c r="N5" s="31" t="s">
        <v>68</v>
      </c>
      <c r="O5" s="31" t="s">
        <v>69</v>
      </c>
      <c r="P5" s="31" t="s">
        <v>71</v>
      </c>
      <c r="Q5" s="31" t="s">
        <v>72</v>
      </c>
      <c r="R5" s="31" t="s">
        <v>73</v>
      </c>
      <c r="S5" s="31" t="s">
        <v>74</v>
      </c>
      <c r="T5" s="31" t="s">
        <v>75</v>
      </c>
      <c r="U5" s="31" t="s">
        <v>70</v>
      </c>
      <c r="V5" s="31" t="s">
        <v>76</v>
      </c>
      <c r="W5" s="31" t="s">
        <v>66</v>
      </c>
      <c r="X5" s="31" t="s">
        <v>60</v>
      </c>
      <c r="Y5" s="31" t="s">
        <v>77</v>
      </c>
    </row>
    <row r="6" ht="14.25" customHeight="1" spans="1:25">
      <c r="A6" s="31" t="s">
        <v>78</v>
      </c>
      <c r="B6" s="31" t="s">
        <v>78</v>
      </c>
      <c r="C6" s="31" t="s">
        <v>78</v>
      </c>
      <c r="D6" s="31" t="s">
        <v>79</v>
      </c>
      <c r="E6" s="31" t="s">
        <v>79</v>
      </c>
      <c r="F6" s="31">
        <v>1</v>
      </c>
      <c r="G6" s="31">
        <v>2</v>
      </c>
      <c r="H6" s="31">
        <v>3</v>
      </c>
      <c r="I6" s="31">
        <v>4</v>
      </c>
      <c r="J6" s="31">
        <v>5</v>
      </c>
      <c r="K6" s="31">
        <v>6</v>
      </c>
      <c r="L6" s="31">
        <v>7</v>
      </c>
      <c r="M6" s="31">
        <v>8</v>
      </c>
      <c r="N6" s="31">
        <v>9</v>
      </c>
      <c r="O6" s="31">
        <v>10</v>
      </c>
      <c r="P6" s="31">
        <v>11</v>
      </c>
      <c r="Q6" s="31">
        <v>12</v>
      </c>
      <c r="R6" s="31">
        <v>13</v>
      </c>
      <c r="S6" s="31">
        <v>14</v>
      </c>
      <c r="T6" s="31">
        <v>15</v>
      </c>
      <c r="U6" s="31">
        <v>16</v>
      </c>
      <c r="V6" s="31">
        <v>17</v>
      </c>
      <c r="W6" s="31">
        <v>18</v>
      </c>
      <c r="X6" s="31">
        <v>19</v>
      </c>
      <c r="Y6" s="31">
        <v>20</v>
      </c>
    </row>
    <row r="7" s="2" customFormat="1" ht="14.25" customHeight="1" spans="1:25">
      <c r="A7" s="32"/>
      <c r="B7" s="32"/>
      <c r="C7" s="32"/>
      <c r="D7" s="32"/>
      <c r="E7" s="32"/>
      <c r="F7" s="33">
        <v>0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="2" customFormat="1" ht="14.25" customHeight="1" spans="1:25">
      <c r="A8" s="32"/>
      <c r="B8" s="32"/>
      <c r="C8" s="32"/>
      <c r="D8" s="32"/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="2" customFormat="1" ht="14.25" customHeight="1" spans="1:25">
      <c r="A9" s="32"/>
      <c r="B9" s="32"/>
      <c r="C9" s="32"/>
      <c r="D9" s="32"/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14.25" customHeight="1" spans="1:25">
      <c r="A10" s="34"/>
      <c r="B10" s="34"/>
      <c r="C10" s="34"/>
      <c r="D10" s="35"/>
      <c r="E10" s="34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ht="14.25" customHeight="1"/>
    <row r="12" ht="16.5" customHeight="1" spans="1:7">
      <c r="A12" s="37" t="s">
        <v>336</v>
      </c>
      <c r="B12" s="37"/>
      <c r="C12" s="37"/>
      <c r="D12" s="37"/>
      <c r="E12" s="37"/>
      <c r="F12" s="37"/>
      <c r="G12" s="37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055555555556" right="0.196527777777778" top="0.275" bottom="0.275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7"/>
  <sheetViews>
    <sheetView workbookViewId="0">
      <selection activeCell="L11" sqref="L11"/>
    </sheetView>
  </sheetViews>
  <sheetFormatPr defaultColWidth="10" defaultRowHeight="13.5"/>
  <cols>
    <col min="1" max="1" width="3.75" style="2" customWidth="1"/>
    <col min="2" max="3" width="3" style="2" customWidth="1"/>
    <col min="4" max="4" width="5.875" style="2" customWidth="1"/>
    <col min="5" max="5" width="12.25" style="2" customWidth="1"/>
    <col min="6" max="6" width="11.875" style="2" customWidth="1"/>
    <col min="7" max="7" width="10.5" style="2" customWidth="1"/>
    <col min="8" max="8" width="3.5" style="2" customWidth="1"/>
    <col min="9" max="9" width="3.375" style="2" customWidth="1"/>
    <col min="10" max="10" width="5.5" style="2" customWidth="1"/>
    <col min="11" max="11" width="5.125" style="2" customWidth="1"/>
    <col min="12" max="12" width="4.375" style="2" customWidth="1"/>
    <col min="13" max="13" width="7.5" style="2" customWidth="1"/>
    <col min="14" max="14" width="5.75" style="2" customWidth="1"/>
    <col min="15" max="15" width="7.375" style="2" customWidth="1"/>
    <col min="16" max="16" width="4.125" style="2" customWidth="1"/>
    <col min="17" max="17" width="3.5" style="2" customWidth="1"/>
    <col min="18" max="18" width="4.5" style="2" customWidth="1"/>
    <col min="19" max="19" width="5.125" style="2" customWidth="1"/>
    <col min="20" max="20" width="4" style="2" customWidth="1"/>
    <col min="21" max="21" width="6" style="2" customWidth="1"/>
    <col min="22" max="22" width="5.25" style="2" customWidth="1"/>
    <col min="23" max="23" width="5.125" style="2" customWidth="1"/>
    <col min="24" max="24" width="7.125" style="2" customWidth="1"/>
    <col min="25" max="25" width="2.875" style="2" customWidth="1"/>
    <col min="26" max="26" width="3.75" style="2" customWidth="1"/>
    <col min="27" max="27" width="3.875" style="2" customWidth="1"/>
    <col min="28" max="28" width="3.625" style="2" customWidth="1"/>
    <col min="29" max="29" width="3" style="2" customWidth="1"/>
    <col min="30" max="30" width="3.75" style="2" customWidth="1"/>
    <col min="31" max="31" width="4.375" style="2" customWidth="1"/>
    <col min="32" max="32" width="3.125" style="2" customWidth="1"/>
    <col min="33" max="33" width="3.625" style="2" customWidth="1"/>
    <col min="34" max="34" width="4" style="2" customWidth="1"/>
    <col min="35" max="35" width="6.25" style="2" customWidth="1"/>
    <col min="36" max="36" width="9.75" style="2" customWidth="1"/>
    <col min="37" max="16384" width="10" style="2"/>
  </cols>
  <sheetData>
    <row r="1" ht="14.25" customHeight="1" spans="1: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27" t="s">
        <v>337</v>
      </c>
      <c r="AI1" s="27"/>
    </row>
    <row r="2" ht="23.45" customHeight="1" spans="1:35">
      <c r="A2" s="4" t="s">
        <v>338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14.25" customHeight="1" spans="1: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27" t="s">
        <v>3</v>
      </c>
      <c r="AI3" s="27"/>
    </row>
    <row r="4" ht="14.25" customHeight="1" spans="1:35">
      <c r="A4" s="5" t="s">
        <v>56</v>
      </c>
      <c r="B4" s="5"/>
      <c r="C4" s="5"/>
      <c r="D4" s="5" t="s">
        <v>302</v>
      </c>
      <c r="E4" s="5" t="s">
        <v>330</v>
      </c>
      <c r="F4" s="5" t="s">
        <v>339</v>
      </c>
      <c r="G4" s="5" t="s">
        <v>340</v>
      </c>
      <c r="H4" s="5" t="s">
        <v>341</v>
      </c>
      <c r="I4" s="5" t="s">
        <v>342</v>
      </c>
      <c r="J4" s="5" t="s">
        <v>343</v>
      </c>
      <c r="K4" s="5" t="s">
        <v>344</v>
      </c>
      <c r="L4" s="5" t="s">
        <v>345</v>
      </c>
      <c r="M4" s="5"/>
      <c r="N4" s="5"/>
      <c r="O4" s="5"/>
      <c r="P4" s="5"/>
      <c r="Q4" s="5"/>
      <c r="R4" s="5"/>
      <c r="S4" s="5"/>
      <c r="T4" s="5"/>
      <c r="U4" s="5" t="s">
        <v>346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 t="s">
        <v>347</v>
      </c>
    </row>
    <row r="5" ht="29.45" customHeight="1" spans="1:35">
      <c r="A5" s="5" t="s">
        <v>63</v>
      </c>
      <c r="B5" s="5" t="s">
        <v>64</v>
      </c>
      <c r="C5" s="5" t="s">
        <v>65</v>
      </c>
      <c r="D5" s="5"/>
      <c r="E5" s="5"/>
      <c r="F5" s="5"/>
      <c r="G5" s="5"/>
      <c r="H5" s="5"/>
      <c r="I5" s="5"/>
      <c r="J5" s="5"/>
      <c r="K5" s="5"/>
      <c r="L5" s="5" t="s">
        <v>59</v>
      </c>
      <c r="M5" s="5" t="s">
        <v>305</v>
      </c>
      <c r="N5" s="5"/>
      <c r="O5" s="5"/>
      <c r="P5" s="5" t="s">
        <v>306</v>
      </c>
      <c r="Q5" s="5" t="s">
        <v>307</v>
      </c>
      <c r="R5" s="5" t="s">
        <v>308</v>
      </c>
      <c r="S5" s="5" t="s">
        <v>309</v>
      </c>
      <c r="T5" s="5" t="s">
        <v>348</v>
      </c>
      <c r="U5" s="5" t="s">
        <v>9</v>
      </c>
      <c r="V5" s="5" t="s">
        <v>349</v>
      </c>
      <c r="W5" s="5"/>
      <c r="X5" s="5"/>
      <c r="Y5" s="5"/>
      <c r="Z5" s="5"/>
      <c r="AA5" s="5"/>
      <c r="AB5" s="5"/>
      <c r="AC5" s="5"/>
      <c r="AD5" s="5"/>
      <c r="AE5" s="5" t="s">
        <v>350</v>
      </c>
      <c r="AF5" s="5"/>
      <c r="AG5" s="5"/>
      <c r="AH5" s="5"/>
      <c r="AI5" s="5"/>
    </row>
    <row r="6" ht="12.75" customHeight="1" spans="1:3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9</v>
      </c>
      <c r="N6" s="5" t="s">
        <v>351</v>
      </c>
      <c r="O6" s="5" t="s">
        <v>312</v>
      </c>
      <c r="P6" s="5"/>
      <c r="Q6" s="5"/>
      <c r="R6" s="5"/>
      <c r="S6" s="5"/>
      <c r="T6" s="5"/>
      <c r="U6" s="5"/>
      <c r="V6" s="5" t="s">
        <v>66</v>
      </c>
      <c r="W6" s="5" t="s">
        <v>352</v>
      </c>
      <c r="X6" s="5"/>
      <c r="Y6" s="5"/>
      <c r="Z6" s="5"/>
      <c r="AA6" s="5" t="s">
        <v>353</v>
      </c>
      <c r="AB6" s="5"/>
      <c r="AC6" s="5"/>
      <c r="AD6" s="5"/>
      <c r="AE6" s="5"/>
      <c r="AF6" s="5"/>
      <c r="AG6" s="5"/>
      <c r="AH6" s="5"/>
      <c r="AI6" s="5"/>
    </row>
    <row r="7" ht="21.95" customHeight="1" spans="1:3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ht="73.9" customHeight="1" spans="1: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66</v>
      </c>
      <c r="X8" s="5" t="s">
        <v>354</v>
      </c>
      <c r="Y8" s="5" t="s">
        <v>355</v>
      </c>
      <c r="Z8" s="5" t="s">
        <v>356</v>
      </c>
      <c r="AA8" s="5" t="s">
        <v>66</v>
      </c>
      <c r="AB8" s="5" t="s">
        <v>354</v>
      </c>
      <c r="AC8" s="5" t="s">
        <v>355</v>
      </c>
      <c r="AD8" s="5" t="s">
        <v>356</v>
      </c>
      <c r="AE8" s="5" t="s">
        <v>66</v>
      </c>
      <c r="AF8" s="5" t="s">
        <v>354</v>
      </c>
      <c r="AG8" s="5" t="s">
        <v>355</v>
      </c>
      <c r="AH8" s="5" t="s">
        <v>356</v>
      </c>
      <c r="AI8" s="5"/>
    </row>
    <row r="9" ht="14.25" customHeight="1" spans="1:35">
      <c r="A9" s="6" t="s">
        <v>79</v>
      </c>
      <c r="B9" s="6" t="s">
        <v>79</v>
      </c>
      <c r="C9" s="6" t="s">
        <v>79</v>
      </c>
      <c r="D9" s="5" t="s">
        <v>79</v>
      </c>
      <c r="E9" s="5" t="s">
        <v>79</v>
      </c>
      <c r="F9" s="5" t="s">
        <v>79</v>
      </c>
      <c r="G9" s="6" t="s">
        <v>79</v>
      </c>
      <c r="H9" s="5" t="s">
        <v>79</v>
      </c>
      <c r="I9" s="5" t="s">
        <v>79</v>
      </c>
      <c r="J9" s="5">
        <v>1</v>
      </c>
      <c r="K9" s="5">
        <v>2</v>
      </c>
      <c r="L9" s="5">
        <v>3</v>
      </c>
      <c r="M9" s="5">
        <v>4</v>
      </c>
      <c r="N9" s="5">
        <v>5</v>
      </c>
      <c r="O9" s="5">
        <v>6</v>
      </c>
      <c r="P9" s="5">
        <v>7</v>
      </c>
      <c r="Q9" s="5">
        <v>8</v>
      </c>
      <c r="R9" s="5">
        <v>9</v>
      </c>
      <c r="S9" s="5">
        <v>10</v>
      </c>
      <c r="T9" s="5">
        <v>11</v>
      </c>
      <c r="U9" s="5">
        <v>12</v>
      </c>
      <c r="V9" s="5">
        <v>13</v>
      </c>
      <c r="W9" s="5">
        <v>14</v>
      </c>
      <c r="X9" s="5">
        <v>15</v>
      </c>
      <c r="Y9" s="5">
        <v>16</v>
      </c>
      <c r="Z9" s="5">
        <v>17</v>
      </c>
      <c r="AA9" s="5">
        <v>18</v>
      </c>
      <c r="AB9" s="5">
        <v>19</v>
      </c>
      <c r="AC9" s="5">
        <v>20</v>
      </c>
      <c r="AD9" s="5">
        <v>21</v>
      </c>
      <c r="AE9" s="5">
        <v>22</v>
      </c>
      <c r="AF9" s="5">
        <v>23</v>
      </c>
      <c r="AG9" s="5">
        <v>24</v>
      </c>
      <c r="AH9" s="5">
        <v>25</v>
      </c>
      <c r="AI9" s="5">
        <v>26</v>
      </c>
    </row>
    <row r="10" ht="14.25" customHeight="1" spans="1:35">
      <c r="A10" s="7"/>
      <c r="B10" s="7"/>
      <c r="C10" s="7"/>
      <c r="D10" s="8"/>
      <c r="E10" s="6" t="s">
        <v>9</v>
      </c>
      <c r="F10" s="9"/>
      <c r="G10" s="7"/>
      <c r="H10" s="8"/>
      <c r="I10" s="6"/>
      <c r="J10" s="6"/>
      <c r="K10" s="6"/>
      <c r="L10" s="6"/>
      <c r="M10" s="6">
        <f>O10</f>
        <v>103460</v>
      </c>
      <c r="N10" s="6"/>
      <c r="O10" s="6">
        <f>O11+O12+O13+O14+O15+O16+O17+O18+O19+O20+O21+O22+O23+O24+O25+O26+O27</f>
        <v>103460</v>
      </c>
      <c r="P10" s="6"/>
      <c r="Q10" s="6"/>
      <c r="R10" s="6"/>
      <c r="S10" s="6"/>
      <c r="T10" s="6"/>
      <c r="U10" s="6">
        <f t="shared" ref="U10:W10" si="0">V10</f>
        <v>103460</v>
      </c>
      <c r="V10" s="6">
        <f t="shared" si="0"/>
        <v>103460</v>
      </c>
      <c r="W10" s="6">
        <f t="shared" si="0"/>
        <v>103460</v>
      </c>
      <c r="X10" s="6">
        <f>O10</f>
        <v>103460</v>
      </c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22.7" customHeight="1" spans="1:35">
      <c r="A11" s="10">
        <v>205</v>
      </c>
      <c r="B11" s="10" t="s">
        <v>81</v>
      </c>
      <c r="C11" s="10" t="s">
        <v>82</v>
      </c>
      <c r="D11" s="11">
        <v>401026</v>
      </c>
      <c r="E11" s="12" t="s">
        <v>80</v>
      </c>
      <c r="F11" s="13" t="s">
        <v>80</v>
      </c>
      <c r="G11" s="14" t="s">
        <v>357</v>
      </c>
      <c r="H11" s="11"/>
      <c r="I11" s="21"/>
      <c r="J11" s="22">
        <v>10</v>
      </c>
      <c r="K11" s="23">
        <v>200</v>
      </c>
      <c r="L11" s="24"/>
      <c r="M11" s="24">
        <f>N11+O11+P11+Q11+R11+S11+T11</f>
        <v>2000</v>
      </c>
      <c r="N11" s="24"/>
      <c r="O11" s="24">
        <v>2000</v>
      </c>
      <c r="P11" s="24"/>
      <c r="Q11" s="24"/>
      <c r="R11" s="24"/>
      <c r="S11" s="24"/>
      <c r="T11" s="24"/>
      <c r="U11" s="6">
        <f t="shared" ref="U11:U27" si="1">V11</f>
        <v>2000</v>
      </c>
      <c r="V11" s="6">
        <f t="shared" ref="V11:V27" si="2">W11</f>
        <v>2000</v>
      </c>
      <c r="W11" s="6">
        <f t="shared" ref="W11:W27" si="3">X11</f>
        <v>2000</v>
      </c>
      <c r="X11" s="24">
        <f>O11</f>
        <v>2000</v>
      </c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3">
        <v>2021.05</v>
      </c>
    </row>
    <row r="12" s="1" customFormat="1" ht="22" customHeight="1" spans="1:35">
      <c r="A12" s="15">
        <v>205</v>
      </c>
      <c r="B12" s="16" t="s">
        <v>81</v>
      </c>
      <c r="C12" s="16" t="s">
        <v>82</v>
      </c>
      <c r="D12" s="11">
        <v>401026</v>
      </c>
      <c r="E12" s="17" t="s">
        <v>80</v>
      </c>
      <c r="F12" s="17" t="s">
        <v>80</v>
      </c>
      <c r="G12" s="17" t="s">
        <v>358</v>
      </c>
      <c r="H12" s="18"/>
      <c r="I12" s="18"/>
      <c r="J12" s="25">
        <v>2</v>
      </c>
      <c r="K12" s="20">
        <v>3580</v>
      </c>
      <c r="L12" s="26"/>
      <c r="M12" s="24">
        <f t="shared" ref="M12:M27" si="4">N12+O12+P12+Q12+R12+S12+T12</f>
        <v>7160</v>
      </c>
      <c r="N12" s="26"/>
      <c r="O12" s="26">
        <f>J12*K12</f>
        <v>7160</v>
      </c>
      <c r="P12" s="26"/>
      <c r="Q12" s="26"/>
      <c r="R12" s="26"/>
      <c r="S12" s="26"/>
      <c r="T12" s="26"/>
      <c r="U12" s="6">
        <f t="shared" si="1"/>
        <v>7160</v>
      </c>
      <c r="V12" s="6">
        <f t="shared" si="2"/>
        <v>7160</v>
      </c>
      <c r="W12" s="6">
        <f t="shared" si="3"/>
        <v>7160</v>
      </c>
      <c r="X12" s="24">
        <f t="shared" ref="X12:X27" si="5">O12</f>
        <v>7160</v>
      </c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0">
        <v>2021.04</v>
      </c>
    </row>
    <row r="13" s="1" customFormat="1" ht="22" customHeight="1" spans="1:35">
      <c r="A13" s="15">
        <v>205</v>
      </c>
      <c r="B13" s="16" t="s">
        <v>81</v>
      </c>
      <c r="C13" s="16" t="s">
        <v>82</v>
      </c>
      <c r="D13" s="11">
        <v>401026</v>
      </c>
      <c r="E13" s="17" t="s">
        <v>80</v>
      </c>
      <c r="F13" s="17" t="s">
        <v>80</v>
      </c>
      <c r="G13" s="17" t="s">
        <v>359</v>
      </c>
      <c r="H13" s="18"/>
      <c r="I13" s="18"/>
      <c r="J13" s="25">
        <v>6</v>
      </c>
      <c r="K13" s="20">
        <v>250</v>
      </c>
      <c r="L13" s="26"/>
      <c r="M13" s="24">
        <f t="shared" si="4"/>
        <v>1500</v>
      </c>
      <c r="N13" s="26"/>
      <c r="O13" s="26">
        <f t="shared" ref="O13:O27" si="6">J13*K13</f>
        <v>1500</v>
      </c>
      <c r="P13" s="26"/>
      <c r="Q13" s="26"/>
      <c r="R13" s="26"/>
      <c r="S13" s="26"/>
      <c r="T13" s="26"/>
      <c r="U13" s="6">
        <f t="shared" si="1"/>
        <v>1500</v>
      </c>
      <c r="V13" s="6">
        <f t="shared" si="2"/>
        <v>1500</v>
      </c>
      <c r="W13" s="6">
        <f t="shared" si="3"/>
        <v>1500</v>
      </c>
      <c r="X13" s="24">
        <f t="shared" si="5"/>
        <v>1500</v>
      </c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0">
        <v>2021.04</v>
      </c>
    </row>
    <row r="14" s="1" customFormat="1" ht="22" customHeight="1" spans="1:35">
      <c r="A14" s="15">
        <v>205</v>
      </c>
      <c r="B14" s="16" t="s">
        <v>81</v>
      </c>
      <c r="C14" s="16" t="s">
        <v>82</v>
      </c>
      <c r="D14" s="11">
        <v>401026</v>
      </c>
      <c r="E14" s="17" t="s">
        <v>80</v>
      </c>
      <c r="F14" s="17" t="s">
        <v>80</v>
      </c>
      <c r="G14" s="17" t="s">
        <v>360</v>
      </c>
      <c r="H14" s="18"/>
      <c r="I14" s="18"/>
      <c r="J14" s="25">
        <v>2</v>
      </c>
      <c r="K14" s="20">
        <v>26800</v>
      </c>
      <c r="L14" s="26"/>
      <c r="M14" s="24">
        <f t="shared" si="4"/>
        <v>53600</v>
      </c>
      <c r="N14" s="26"/>
      <c r="O14" s="26">
        <f t="shared" si="6"/>
        <v>53600</v>
      </c>
      <c r="P14" s="26"/>
      <c r="Q14" s="26"/>
      <c r="R14" s="26"/>
      <c r="S14" s="26"/>
      <c r="T14" s="26"/>
      <c r="U14" s="6">
        <f t="shared" si="1"/>
        <v>53600</v>
      </c>
      <c r="V14" s="6">
        <f t="shared" si="2"/>
        <v>53600</v>
      </c>
      <c r="W14" s="6">
        <f t="shared" si="3"/>
        <v>53600</v>
      </c>
      <c r="X14" s="24">
        <f t="shared" si="5"/>
        <v>53600</v>
      </c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0">
        <v>2021.01</v>
      </c>
    </row>
    <row r="15" s="1" customFormat="1" ht="22" customHeight="1" spans="1:35">
      <c r="A15" s="15">
        <v>205</v>
      </c>
      <c r="B15" s="16" t="s">
        <v>81</v>
      </c>
      <c r="C15" s="16" t="s">
        <v>82</v>
      </c>
      <c r="D15" s="11">
        <v>401026</v>
      </c>
      <c r="E15" s="17" t="s">
        <v>80</v>
      </c>
      <c r="F15" s="17" t="s">
        <v>80</v>
      </c>
      <c r="G15" s="17" t="s">
        <v>361</v>
      </c>
      <c r="H15" s="18"/>
      <c r="I15" s="18"/>
      <c r="J15" s="25">
        <v>1</v>
      </c>
      <c r="K15" s="20">
        <v>400</v>
      </c>
      <c r="L15" s="26"/>
      <c r="M15" s="24">
        <f t="shared" si="4"/>
        <v>400</v>
      </c>
      <c r="N15" s="26"/>
      <c r="O15" s="26">
        <f t="shared" si="6"/>
        <v>400</v>
      </c>
      <c r="P15" s="26"/>
      <c r="Q15" s="26"/>
      <c r="R15" s="26"/>
      <c r="S15" s="26"/>
      <c r="T15" s="26"/>
      <c r="U15" s="6">
        <f t="shared" si="1"/>
        <v>400</v>
      </c>
      <c r="V15" s="6">
        <f t="shared" si="2"/>
        <v>400</v>
      </c>
      <c r="W15" s="6">
        <f t="shared" si="3"/>
        <v>400</v>
      </c>
      <c r="X15" s="24">
        <f t="shared" si="5"/>
        <v>400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0">
        <v>2021.03</v>
      </c>
    </row>
    <row r="16" s="1" customFormat="1" ht="22" customHeight="1" spans="1:35">
      <c r="A16" s="15">
        <v>205</v>
      </c>
      <c r="B16" s="16" t="s">
        <v>81</v>
      </c>
      <c r="C16" s="16" t="s">
        <v>82</v>
      </c>
      <c r="D16" s="11">
        <v>401026</v>
      </c>
      <c r="E16" s="17" t="s">
        <v>80</v>
      </c>
      <c r="F16" s="17" t="s">
        <v>80</v>
      </c>
      <c r="G16" s="17" t="s">
        <v>362</v>
      </c>
      <c r="H16" s="18"/>
      <c r="I16" s="18"/>
      <c r="J16" s="25">
        <v>1</v>
      </c>
      <c r="K16" s="20">
        <v>2620</v>
      </c>
      <c r="L16" s="26"/>
      <c r="M16" s="24">
        <f t="shared" si="4"/>
        <v>2620</v>
      </c>
      <c r="N16" s="26"/>
      <c r="O16" s="26">
        <f t="shared" si="6"/>
        <v>2620</v>
      </c>
      <c r="P16" s="26"/>
      <c r="Q16" s="26"/>
      <c r="R16" s="26"/>
      <c r="S16" s="26"/>
      <c r="T16" s="26"/>
      <c r="U16" s="6">
        <f t="shared" si="1"/>
        <v>2620</v>
      </c>
      <c r="V16" s="6">
        <f t="shared" si="2"/>
        <v>2620</v>
      </c>
      <c r="W16" s="6">
        <f t="shared" si="3"/>
        <v>2620</v>
      </c>
      <c r="X16" s="24">
        <f t="shared" si="5"/>
        <v>2620</v>
      </c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0">
        <v>2021.05</v>
      </c>
    </row>
    <row r="17" s="1" customFormat="1" ht="22" customHeight="1" spans="1:35">
      <c r="A17" s="15">
        <v>205</v>
      </c>
      <c r="B17" s="16" t="s">
        <v>81</v>
      </c>
      <c r="C17" s="16" t="s">
        <v>82</v>
      </c>
      <c r="D17" s="11">
        <v>401026</v>
      </c>
      <c r="E17" s="17" t="s">
        <v>80</v>
      </c>
      <c r="F17" s="17" t="s">
        <v>80</v>
      </c>
      <c r="G17" s="17" t="s">
        <v>363</v>
      </c>
      <c r="H17" s="18"/>
      <c r="I17" s="18"/>
      <c r="J17" s="25">
        <v>4</v>
      </c>
      <c r="K17" s="20">
        <v>1187.5</v>
      </c>
      <c r="L17" s="26"/>
      <c r="M17" s="24">
        <f t="shared" si="4"/>
        <v>4750</v>
      </c>
      <c r="N17" s="26"/>
      <c r="O17" s="26">
        <f t="shared" si="6"/>
        <v>4750</v>
      </c>
      <c r="P17" s="26"/>
      <c r="Q17" s="26"/>
      <c r="R17" s="26"/>
      <c r="S17" s="26"/>
      <c r="T17" s="26"/>
      <c r="U17" s="6">
        <f t="shared" si="1"/>
        <v>4750</v>
      </c>
      <c r="V17" s="6">
        <f t="shared" si="2"/>
        <v>4750</v>
      </c>
      <c r="W17" s="6">
        <f t="shared" si="3"/>
        <v>4750</v>
      </c>
      <c r="X17" s="24">
        <f t="shared" si="5"/>
        <v>4750</v>
      </c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0">
        <v>2021.03</v>
      </c>
    </row>
    <row r="18" s="1" customFormat="1" ht="22" customHeight="1" spans="1:35">
      <c r="A18" s="15">
        <v>205</v>
      </c>
      <c r="B18" s="16" t="s">
        <v>81</v>
      </c>
      <c r="C18" s="16" t="s">
        <v>82</v>
      </c>
      <c r="D18" s="11">
        <v>401026</v>
      </c>
      <c r="E18" s="17" t="s">
        <v>80</v>
      </c>
      <c r="F18" s="17" t="s">
        <v>80</v>
      </c>
      <c r="G18" s="19" t="s">
        <v>364</v>
      </c>
      <c r="J18" s="1">
        <v>1</v>
      </c>
      <c r="K18" s="1">
        <v>1220</v>
      </c>
      <c r="M18" s="24">
        <f t="shared" si="4"/>
        <v>1220</v>
      </c>
      <c r="O18" s="26">
        <f t="shared" si="6"/>
        <v>1220</v>
      </c>
      <c r="U18" s="6">
        <f t="shared" si="1"/>
        <v>1220</v>
      </c>
      <c r="V18" s="6">
        <f t="shared" si="2"/>
        <v>1220</v>
      </c>
      <c r="W18" s="6">
        <f t="shared" si="3"/>
        <v>1220</v>
      </c>
      <c r="X18" s="24">
        <f t="shared" si="5"/>
        <v>1220</v>
      </c>
      <c r="AI18" s="28">
        <v>2021.05</v>
      </c>
    </row>
    <row r="19" s="1" customFormat="1" ht="22" customHeight="1" spans="1:35">
      <c r="A19" s="15">
        <v>205</v>
      </c>
      <c r="B19" s="16" t="s">
        <v>81</v>
      </c>
      <c r="C19" s="16" t="s">
        <v>82</v>
      </c>
      <c r="D19" s="11">
        <v>401026</v>
      </c>
      <c r="E19" s="17" t="s">
        <v>80</v>
      </c>
      <c r="F19" s="17" t="s">
        <v>80</v>
      </c>
      <c r="G19" s="19" t="s">
        <v>365</v>
      </c>
      <c r="J19" s="1">
        <v>2</v>
      </c>
      <c r="K19" s="1">
        <v>350</v>
      </c>
      <c r="M19" s="24">
        <f t="shared" si="4"/>
        <v>700</v>
      </c>
      <c r="O19" s="26">
        <f t="shared" si="6"/>
        <v>700</v>
      </c>
      <c r="U19" s="6">
        <f t="shared" si="1"/>
        <v>700</v>
      </c>
      <c r="V19" s="6">
        <f t="shared" si="2"/>
        <v>700</v>
      </c>
      <c r="W19" s="6">
        <f t="shared" si="3"/>
        <v>700</v>
      </c>
      <c r="X19" s="24">
        <f t="shared" si="5"/>
        <v>700</v>
      </c>
      <c r="AI19" s="28">
        <v>2021.03</v>
      </c>
    </row>
    <row r="20" s="1" customFormat="1" ht="22" customHeight="1" spans="1:35">
      <c r="A20" s="15">
        <v>205</v>
      </c>
      <c r="B20" s="16" t="s">
        <v>81</v>
      </c>
      <c r="C20" s="16" t="s">
        <v>82</v>
      </c>
      <c r="D20" s="11">
        <v>401026</v>
      </c>
      <c r="E20" s="17" t="s">
        <v>80</v>
      </c>
      <c r="F20" s="17" t="s">
        <v>80</v>
      </c>
      <c r="G20" s="19" t="s">
        <v>366</v>
      </c>
      <c r="J20" s="1">
        <v>5</v>
      </c>
      <c r="K20" s="1">
        <v>210</v>
      </c>
      <c r="M20" s="24">
        <f t="shared" si="4"/>
        <v>1050</v>
      </c>
      <c r="O20" s="26">
        <f t="shared" si="6"/>
        <v>1050</v>
      </c>
      <c r="U20" s="6">
        <f t="shared" si="1"/>
        <v>1050</v>
      </c>
      <c r="V20" s="6">
        <f t="shared" si="2"/>
        <v>1050</v>
      </c>
      <c r="W20" s="6">
        <f t="shared" si="3"/>
        <v>1050</v>
      </c>
      <c r="X20" s="24">
        <f t="shared" si="5"/>
        <v>1050</v>
      </c>
      <c r="AI20" s="28">
        <v>2021.03</v>
      </c>
    </row>
    <row r="21" s="1" customFormat="1" ht="22" customHeight="1" spans="1:35">
      <c r="A21" s="15">
        <v>205</v>
      </c>
      <c r="B21" s="16" t="s">
        <v>81</v>
      </c>
      <c r="C21" s="16" t="s">
        <v>82</v>
      </c>
      <c r="D21" s="11">
        <v>401026</v>
      </c>
      <c r="E21" s="17" t="s">
        <v>80</v>
      </c>
      <c r="F21" s="17" t="s">
        <v>80</v>
      </c>
      <c r="G21" s="19" t="s">
        <v>367</v>
      </c>
      <c r="H21" s="20"/>
      <c r="J21" s="1">
        <v>1</v>
      </c>
      <c r="K21" s="1">
        <v>9460</v>
      </c>
      <c r="M21" s="24">
        <f t="shared" si="4"/>
        <v>9460</v>
      </c>
      <c r="O21" s="26">
        <f t="shared" si="6"/>
        <v>9460</v>
      </c>
      <c r="U21" s="6">
        <f t="shared" si="1"/>
        <v>9460</v>
      </c>
      <c r="V21" s="6">
        <f t="shared" si="2"/>
        <v>9460</v>
      </c>
      <c r="W21" s="6">
        <f t="shared" si="3"/>
        <v>9460</v>
      </c>
      <c r="X21" s="24">
        <f t="shared" si="5"/>
        <v>9460</v>
      </c>
      <c r="AI21" s="28">
        <v>2021.05</v>
      </c>
    </row>
    <row r="22" s="1" customFormat="1" ht="22" customHeight="1" spans="1:35">
      <c r="A22" s="15">
        <v>205</v>
      </c>
      <c r="B22" s="16" t="s">
        <v>81</v>
      </c>
      <c r="C22" s="16" t="s">
        <v>82</v>
      </c>
      <c r="D22" s="11">
        <v>401026</v>
      </c>
      <c r="E22" s="17" t="s">
        <v>80</v>
      </c>
      <c r="F22" s="17" t="s">
        <v>80</v>
      </c>
      <c r="G22" s="19" t="s">
        <v>368</v>
      </c>
      <c r="J22" s="1">
        <v>2</v>
      </c>
      <c r="K22" s="1">
        <v>4200</v>
      </c>
      <c r="M22" s="24">
        <f t="shared" si="4"/>
        <v>8400</v>
      </c>
      <c r="O22" s="26">
        <f t="shared" si="6"/>
        <v>8400</v>
      </c>
      <c r="U22" s="6">
        <f t="shared" si="1"/>
        <v>8400</v>
      </c>
      <c r="V22" s="6">
        <f t="shared" si="2"/>
        <v>8400</v>
      </c>
      <c r="W22" s="6">
        <f t="shared" si="3"/>
        <v>8400</v>
      </c>
      <c r="X22" s="24">
        <f t="shared" si="5"/>
        <v>8400</v>
      </c>
      <c r="AI22" s="28">
        <v>2021.03</v>
      </c>
    </row>
    <row r="23" s="1" customFormat="1" ht="22" customHeight="1" spans="1:35">
      <c r="A23" s="15">
        <v>205</v>
      </c>
      <c r="B23" s="16" t="s">
        <v>81</v>
      </c>
      <c r="C23" s="16" t="s">
        <v>82</v>
      </c>
      <c r="D23" s="11">
        <v>401026</v>
      </c>
      <c r="E23" s="17" t="s">
        <v>80</v>
      </c>
      <c r="F23" s="17" t="s">
        <v>80</v>
      </c>
      <c r="G23" s="19" t="s">
        <v>369</v>
      </c>
      <c r="J23" s="1">
        <v>2</v>
      </c>
      <c r="K23" s="1">
        <v>1200</v>
      </c>
      <c r="M23" s="24">
        <f t="shared" si="4"/>
        <v>2400</v>
      </c>
      <c r="O23" s="26">
        <f t="shared" si="6"/>
        <v>2400</v>
      </c>
      <c r="U23" s="6">
        <f t="shared" si="1"/>
        <v>2400</v>
      </c>
      <c r="V23" s="6">
        <f t="shared" si="2"/>
        <v>2400</v>
      </c>
      <c r="W23" s="6">
        <f t="shared" si="3"/>
        <v>2400</v>
      </c>
      <c r="X23" s="24">
        <f t="shared" si="5"/>
        <v>2400</v>
      </c>
      <c r="AI23" s="28">
        <v>2021.04</v>
      </c>
    </row>
    <row r="24" s="1" customFormat="1" ht="22" customHeight="1" spans="1:35">
      <c r="A24" s="15">
        <v>205</v>
      </c>
      <c r="B24" s="16" t="s">
        <v>81</v>
      </c>
      <c r="C24" s="16" t="s">
        <v>82</v>
      </c>
      <c r="D24" s="11">
        <v>401026</v>
      </c>
      <c r="E24" s="17" t="s">
        <v>80</v>
      </c>
      <c r="F24" s="17" t="s">
        <v>80</v>
      </c>
      <c r="G24" s="19" t="s">
        <v>370</v>
      </c>
      <c r="J24" s="1">
        <v>1</v>
      </c>
      <c r="K24" s="1">
        <v>3500</v>
      </c>
      <c r="M24" s="24">
        <f t="shared" si="4"/>
        <v>3500</v>
      </c>
      <c r="O24" s="26">
        <f t="shared" si="6"/>
        <v>3500</v>
      </c>
      <c r="U24" s="6">
        <f t="shared" si="1"/>
        <v>3500</v>
      </c>
      <c r="V24" s="6">
        <f t="shared" si="2"/>
        <v>3500</v>
      </c>
      <c r="W24" s="6">
        <f t="shared" si="3"/>
        <v>3500</v>
      </c>
      <c r="X24" s="24">
        <f t="shared" si="5"/>
        <v>3500</v>
      </c>
      <c r="AI24" s="28">
        <v>2021.07</v>
      </c>
    </row>
    <row r="25" s="1" customFormat="1" ht="22" customHeight="1" spans="1:35">
      <c r="A25" s="15">
        <v>205</v>
      </c>
      <c r="B25" s="16" t="s">
        <v>81</v>
      </c>
      <c r="C25" s="16" t="s">
        <v>82</v>
      </c>
      <c r="D25" s="11">
        <v>401026</v>
      </c>
      <c r="E25" s="17" t="s">
        <v>80</v>
      </c>
      <c r="F25" s="17" t="s">
        <v>80</v>
      </c>
      <c r="G25" s="19" t="s">
        <v>371</v>
      </c>
      <c r="J25" s="1">
        <v>4</v>
      </c>
      <c r="K25" s="1">
        <v>500</v>
      </c>
      <c r="M25" s="24">
        <f t="shared" si="4"/>
        <v>2000</v>
      </c>
      <c r="O25" s="26">
        <f t="shared" si="6"/>
        <v>2000</v>
      </c>
      <c r="U25" s="6">
        <f t="shared" si="1"/>
        <v>2000</v>
      </c>
      <c r="V25" s="6">
        <f t="shared" si="2"/>
        <v>2000</v>
      </c>
      <c r="W25" s="6">
        <f t="shared" si="3"/>
        <v>2000</v>
      </c>
      <c r="X25" s="24">
        <f t="shared" si="5"/>
        <v>2000</v>
      </c>
      <c r="AI25" s="28">
        <v>2021.05</v>
      </c>
    </row>
    <row r="26" s="1" customFormat="1" ht="22" customHeight="1" spans="1:35">
      <c r="A26" s="15">
        <v>205</v>
      </c>
      <c r="B26" s="16" t="s">
        <v>81</v>
      </c>
      <c r="C26" s="16" t="s">
        <v>82</v>
      </c>
      <c r="D26" s="11">
        <v>401026</v>
      </c>
      <c r="E26" s="17" t="s">
        <v>80</v>
      </c>
      <c r="F26" s="17" t="s">
        <v>80</v>
      </c>
      <c r="G26" s="19" t="s">
        <v>372</v>
      </c>
      <c r="J26" s="1">
        <v>1</v>
      </c>
      <c r="K26" s="1">
        <v>2200</v>
      </c>
      <c r="M26" s="24">
        <f t="shared" si="4"/>
        <v>2200</v>
      </c>
      <c r="O26" s="26">
        <f t="shared" si="6"/>
        <v>2200</v>
      </c>
      <c r="U26" s="6">
        <f t="shared" si="1"/>
        <v>2200</v>
      </c>
      <c r="V26" s="6">
        <f t="shared" si="2"/>
        <v>2200</v>
      </c>
      <c r="W26" s="6">
        <f t="shared" si="3"/>
        <v>2200</v>
      </c>
      <c r="X26" s="24">
        <f t="shared" si="5"/>
        <v>2200</v>
      </c>
      <c r="AI26" s="28">
        <v>2021.04</v>
      </c>
    </row>
    <row r="27" s="1" customFormat="1" ht="22" customHeight="1" spans="1:35">
      <c r="A27" s="15">
        <v>205</v>
      </c>
      <c r="B27" s="16" t="s">
        <v>81</v>
      </c>
      <c r="C27" s="16" t="s">
        <v>82</v>
      </c>
      <c r="D27" s="18">
        <v>401026</v>
      </c>
      <c r="E27" s="17" t="s">
        <v>80</v>
      </c>
      <c r="F27" s="17" t="s">
        <v>80</v>
      </c>
      <c r="G27" s="19" t="s">
        <v>373</v>
      </c>
      <c r="J27" s="1">
        <v>1</v>
      </c>
      <c r="K27" s="1">
        <v>500</v>
      </c>
      <c r="M27" s="26">
        <f t="shared" si="4"/>
        <v>500</v>
      </c>
      <c r="O27" s="26">
        <f t="shared" si="6"/>
        <v>500</v>
      </c>
      <c r="U27" s="6">
        <f t="shared" si="1"/>
        <v>500</v>
      </c>
      <c r="V27" s="6">
        <f t="shared" si="2"/>
        <v>500</v>
      </c>
      <c r="W27" s="6">
        <f t="shared" si="3"/>
        <v>500</v>
      </c>
      <c r="X27" s="24">
        <f t="shared" si="5"/>
        <v>500</v>
      </c>
      <c r="AI27" s="28">
        <v>2021.05</v>
      </c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055555555556" right="0.196527777777778" top="0.275" bottom="0.275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2021-03-17T03:54:12Z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