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<sst xmlns="http://schemas.openxmlformats.org/spreadsheetml/2006/main" count="589" uniqueCount="300">
  <si>
    <t>2021年部门（单位）预算报表</t>
  </si>
  <si>
    <t>报送单位：（盖章）中共鹿寨县委员会县直属机关工作委员会</t>
  </si>
  <si>
    <t>单位负责人签章：                     财务负责人签章：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</si>
  <si>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</si>
  <si>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</si>
  <si>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</si>
  <si>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</si>
  <si>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</si>
  <si>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</si>
  <si>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</si>
  <si>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</si>
  <si>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</si>
  <si>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</si>
  <si>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</si>
  <si>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</si>
  <si>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</si>
  <si>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</si>
  <si>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</si>
  <si>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</si>
  <si>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</si>
  <si>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</si>
  <si>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</si>
  <si>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</si>
  <si>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</si>
  <si>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</si>
  <si>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</si>
  <si>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</si>
  <si>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</si>
  <si>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</si>
  <si>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</si>
  <si>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</si>
  <si>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</si>
  <si>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</si>
  <si>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</si>
  <si>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</si>
  <si>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</si>
  <si>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</si>
  <si>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</si>
  <si>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</si>
  <si>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</si>
  <si>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</si>
  <si>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</si>
  <si>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</si>
  <si>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</si>
  <si>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</si>
  <si>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</si>
  <si>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</si>
  <si>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</si>
  <si>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</si>
  <si>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</si>
  <si>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</si>
  <si>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</si>
  <si>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</si>
  <si>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</si>
  <si>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</si>
  <si>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</si>
  <si>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</si>
  <si>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</si>
  <si>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</si>
  <si>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</si>
  <si>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</si>
  <si>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</si>
  <si>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</si>
  <si>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</si>
  <si>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</si>
  <si>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</si>
  <si>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</si>
  <si>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</si>
  <si>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</si>
  <si>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</si>
  <si>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</si>
  <si>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</si>
  <si>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</si>
  <si>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</si>
  <si>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</si>
  <si>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</si>
  <si>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</si>
  <si>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</si>
  <si>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</si>
  <si>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</si>
  <si>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</si>
  <si>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</si>
  <si>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101004</t>
  </si>
  <si>
    <t>中共鹿寨县委员会县直属机关工作委员会</t>
  </si>
  <si>
    <t>201</t>
  </si>
  <si>
    <t>31</t>
  </si>
  <si>
    <t>01</t>
  </si>
  <si>
    <t xml:space="preserve">    </t>
  </si>
  <si>
    <t xml:space="preserve">    行政运行（党委办公厅（室）及相关机构事务）</t>
  </si>
  <si>
    <t>02</t>
  </si>
  <si>
    <t xml:space="preserve">    一般行政管理事务（党委办公厅（室）及相关机构事务）</t>
  </si>
  <si>
    <t>208</t>
  </si>
  <si>
    <t>05</t>
  </si>
  <si>
    <t xml:space="preserve">          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</si>
  <si>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</si>
  <si>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</si>
  <si>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</si>
  <si>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</si>
  <si>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</si>
  <si>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</si>
  <si>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</si>
  <si>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>03</t>
  </si>
  <si>
    <t>公务员医疗补助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</si>
  <si>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</si>
  <si>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</si>
  <si>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</si>
  <si>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</si>
  <si>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</si>
  <si>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</si>
  <si>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</si>
  <si>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</si>
  <si>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</si>
  <si>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</si>
  <si>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</si>
  <si>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</si>
  <si>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</si>
  <si>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</si>
  <si>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</si>
  <si>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30104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</si>
  <si>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</si>
  <si>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</si>
  <si>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</si>
  <si>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</si>
  <si>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</si>
  <si>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</si>
  <si>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</si>
  <si>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</si>
  <si>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</si>
  <si>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</si>
  <si>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</si>
  <si>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</si>
  <si>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</si>
  <si>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</si>
  <si>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</si>
  <si>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</si>
  <si>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</si>
  <si>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</si>
  <si>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</si>
  <si>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</si>
  <si>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</si>
  <si>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</si>
  <si>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</si>
  <si>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</si>
  <si>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退休费</t>
  </si>
  <si>
    <t>医疗费补助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</si>
  <si>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</si>
  <si>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</si>
  <si>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</si>
  <si>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</si>
  <si>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</si>
  <si>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</si>
  <si>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</si>
  <si>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</si>
  <si>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</si>
  <si>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</si>
  <si>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</si>
  <si>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</si>
  <si>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</si>
  <si>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</si>
  <si>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</si>
  <si>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</si>
  <si>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</si>
  <si>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</si>
  <si>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</si>
  <si>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</si>
  <si>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</si>
  <si>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</si>
  <si>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</si>
  <si>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</si>
  <si>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</si>
  <si>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</si>
  <si>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</si>
  <si>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</si>
  <si>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</si>
  <si>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</si>
  <si>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</si>
  <si>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</si>
  <si>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</si>
  <si>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</si>
  <si>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</si>
  <si>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</si>
  <si>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</si>
  <si>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</si>
  <si>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</si>
  <si>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</si>
  <si>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</si>
  <si>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</si>
  <si>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</si>
  <si>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</si>
  <si>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</si>
  <si>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</si>
  <si>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</si>
  <si>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</si>
  <si>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</si>
  <si>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</si>
  <si>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</si>
  <si>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</si>
  <si>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</si>
  <si>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</si>
  <si>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</si>
  <si>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</si>
  <si>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</si>
  <si>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</si>
  <si>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</si>
  <si>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</si>
  <si>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</si>
  <si>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</si>
  <si>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</si>
  <si>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</si>
  <si>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</si>
  <si>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</si>
  <si>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</si>
  <si>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</si>
  <si>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</si>
  <si>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</si>
  <si>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</si>
  <si>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</si>
  <si>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</si>
  <si>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</si>
  <si>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</si>
  <si>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</si>
  <si>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</si>
  <si>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</si>
  <si>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</si>
  <si>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</si>
  <si>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</si>
  <si>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</si>
  <si>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</si>
  <si>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</si>
  <si>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</si>
  <si>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</si>
  <si>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</si>
  <si>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</si>
  <si>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</si>
  <si>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</si>
  <si>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</si>
  <si>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</si>
  <si>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</si>
  <si>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</si>
  <si>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</si>
  <si>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</si>
  <si>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</si>
  <si>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</si>
  <si>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</si>
  <si>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</si>
  <si>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</si>
  <si>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</si>
  <si>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</si>
  <si>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</si>
  <si>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</si>
  <si>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</si>
  <si>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</si>
  <si>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</si>
  <si>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</si>
  <si>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</si>
  <si>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</si>
  <si>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</si>
  <si>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</si>
  <si>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</si>
  <si>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</si>
  <si>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</si>
  <si>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</si>
  <si>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</si>
  <si>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</si>
  <si>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</si>
  <si>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101004</t>
  </si>
  <si>
    <t xml:space="preserve">  中国共产党鹿寨县直属机关工作委员会</t>
  </si>
  <si>
    <t xml:space="preserve">    公务员医疗补助</t>
  </si>
  <si>
    <t>公开07表</t>
  </si>
  <si>
    <t>部门支出总表</t>
  </si>
  <si>
    <t>单位名称(功能分类科目名称)</t>
  </si>
  <si>
    <t>行政单位离退休</t>
  </si>
  <si>
    <t>机关事业单位基本养老保险缴费支出</t>
  </si>
  <si>
    <t>机关事业单位职业年金缴费支出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</si>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</sst>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0"/>
    <numFmt numFmtId="177" formatCode=";;"/>
    <numFmt numFmtId="178" formatCode="0.00_ "/>
    <numFmt numFmtId="179" formatCode="###,###,###,##0.00"/>
    <numFmt numFmtId="180" formatCode="0.00_);[Red]\(0.00\)"/>
    <numFmt numFmtId="181" formatCode="#,##0.00_);[Red]\(#,##0.00\)"/>
    <numFmt numFmtId="182" formatCode="#,##0.00_ 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sz val="11"/>
      <color theme="1"/>
      <name val="宋体"/>
      <charset val="1"/>
      <scheme val="minor"/>
    </font>
    <font>
      <sz val="9"/>
      <color rgb="FFFF0000"/>
      <name val="SimSun"/>
      <charset val="134"/>
    </font>
    <font>
      <sz val="10"/>
      <name val="宋体"/>
      <charset val="1"/>
      <scheme val="minor"/>
    </font>
    <font>
      <sz val="10"/>
      <color rgb="FFFF0000"/>
      <name val="宋体"/>
      <charset val="1"/>
      <scheme val="minor"/>
    </font>
    <font>
      <sz val="10"/>
      <color rgb="FFFF0000"/>
      <name val="宋体"/>
      <charset val="134"/>
    </font>
    <font>
      <sz val="10"/>
      <color rgb="FFFF0000"/>
      <name val="SimSun"/>
      <charset val="134"/>
    </font>
    <font>
      <sz val="11"/>
      <name val="宋体"/>
      <charset val="1"/>
      <scheme val="minor"/>
    </font>
    <font>
      <sz val="9"/>
      <name val="宋体"/>
      <charset val="1"/>
      <scheme val="minor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SimSun"/>
      <charset val="134"/>
    </font>
    <font>
      <sz val="11"/>
      <name val="宋体"/>
      <charset val="134"/>
    </font>
    <font>
      <sz val="11"/>
      <color rgb="FFFF0000"/>
      <name val="宋体"/>
      <charset val="1"/>
      <scheme val="minor"/>
    </font>
    <font>
      <b/>
      <sz val="12"/>
      <name val="宋体"/>
      <charset val="134"/>
    </font>
    <font>
      <b/>
      <sz val="9"/>
      <name val="SimSun"/>
      <charset val="134"/>
    </font>
    <font>
      <sz val="38"/>
      <name val="SimSun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14" borderId="1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27" borderId="19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43" fillId="22" borderId="15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4" fontId="5" fillId="0" borderId="6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4" fontId="10" fillId="0" borderId="7" xfId="0" applyNumberFormat="1" applyFont="1" applyFill="1" applyBorder="1" applyAlignment="1">
      <alignment horizontal="right" vertical="center" wrapText="1"/>
    </xf>
    <xf numFmtId="178" fontId="6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 applyProtection="1">
      <alignment horizontal="center" vertical="center"/>
    </xf>
    <xf numFmtId="178" fontId="6" fillId="0" borderId="8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 applyProtection="1">
      <alignment horizontal="center" vertical="center"/>
    </xf>
    <xf numFmtId="4" fontId="14" fillId="0" borderId="9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left" vertical="center"/>
    </xf>
    <xf numFmtId="178" fontId="11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3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43" fontId="18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179" fontId="21" fillId="0" borderId="2" xfId="0" applyNumberFormat="1" applyFont="1" applyFill="1" applyBorder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vertical="center"/>
    </xf>
    <xf numFmtId="180" fontId="6" fillId="0" borderId="2" xfId="0" applyNumberFormat="1" applyFont="1" applyFill="1" applyBorder="1" applyAlignment="1" applyProtection="1">
      <alignment horizontal="center" vertical="center"/>
    </xf>
    <xf numFmtId="180" fontId="6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181" fontId="3" fillId="0" borderId="2" xfId="0" applyNumberFormat="1" applyFont="1" applyFill="1" applyBorder="1" applyAlignment="1" applyProtection="1">
      <alignment horizontal="right" vertical="center"/>
    </xf>
    <xf numFmtId="180" fontId="1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vertical="center"/>
    </xf>
    <xf numFmtId="180" fontId="3" fillId="0" borderId="3" xfId="0" applyNumberFormat="1" applyFont="1" applyFill="1" applyBorder="1" applyAlignment="1" applyProtection="1">
      <alignment horizontal="center" vertical="center"/>
    </xf>
    <xf numFmtId="181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12" fillId="0" borderId="8" xfId="0" applyNumberFormat="1" applyFont="1" applyFill="1" applyBorder="1" applyAlignment="1">
      <alignment horizontal="center" vertical="center"/>
    </xf>
    <xf numFmtId="180" fontId="13" fillId="0" borderId="8" xfId="0" applyNumberFormat="1" applyFont="1" applyFill="1" applyBorder="1" applyAlignment="1" applyProtection="1">
      <alignment horizontal="center" vertical="center"/>
    </xf>
    <xf numFmtId="180" fontId="14" fillId="0" borderId="9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182" fontId="6" fillId="0" borderId="2" xfId="0" applyNumberFormat="1" applyFont="1" applyFill="1" applyBorder="1" applyAlignment="1" applyProtection="1">
      <alignment horizontal="right" vertical="center"/>
    </xf>
    <xf numFmtId="181" fontId="6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0" fontId="25" fillId="0" borderId="0" xfId="0" applyFont="1" applyAlignment="1">
      <alignment horizontal="center" vertical="center" wrapText="1"/>
    </xf>
    <xf numFmtId="0" fontId="26" fillId="0" borderId="0" xfId="0" applyNumberFormat="1" applyFont="1" applyFill="1" applyAlignment="1" applyProtection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opLeftCell="A7" workbookViewId="0">
      <selection activeCell="A10" sqref="A10:U11"/>
    </sheetView>
  </sheetViews>
  <sheetFormatPr defaultColWidth="10" defaultRowHeight="13.5"/>
  <cols>
    <col min="1" max="1" width="1.38333333333333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1">
      <c r="A8" s="138" t="s">
        <v>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</row>
    <row r="9" s="137" customFormat="1" ht="51.75" customHeight="1" spans="1:21">
      <c r="A9" s="139" t="s">
        <v>1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="137" customFormat="1" ht="12.75" customHeight="1" spans="1:2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</row>
    <row r="11" s="137" customFormat="1" ht="39" customHeight="1" spans="1:2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="137" customFormat="1" ht="27.75" customHeight="1" spans="2:5">
      <c r="B12" s="140"/>
      <c r="C12" s="140"/>
      <c r="D12" s="140"/>
      <c r="E12" s="140"/>
    </row>
    <row r="13" s="137" customFormat="1" ht="42.75" customHeight="1" spans="1:21">
      <c r="A13" s="141" t="s">
        <v>2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</sheetData>
  <mergeCells count="4">
    <mergeCell ref="A8:U8"/>
    <mergeCell ref="A9:U9"/>
    <mergeCell ref="A13:U13"/>
    <mergeCell ref="A10:U11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8333333333333" customWidth="1"/>
    <col min="10" max="10" width="6.88333333333333" customWidth="1"/>
    <col min="11" max="11" width="5.75833333333333" customWidth="1"/>
    <col min="12" max="12" width="3.88333333333333" customWidth="1"/>
    <col min="13" max="13" width="4.75833333333333" customWidth="1"/>
    <col min="14" max="14" width="5.38333333333333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79.15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277</v>
      </c>
      <c r="Y1" s="17"/>
    </row>
    <row r="2" ht="19.5" customHeight="1" spans="1:25">
      <c r="A2" s="11" t="s">
        <v>278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5</v>
      </c>
      <c r="Y3" s="17"/>
    </row>
    <row r="4" ht="14.25" customHeight="1" spans="1:25">
      <c r="A4" s="12" t="s">
        <v>58</v>
      </c>
      <c r="B4" s="12"/>
      <c r="C4" s="12"/>
      <c r="D4" s="12" t="s">
        <v>239</v>
      </c>
      <c r="E4" s="12" t="s">
        <v>270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48.2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B1" workbookViewId="0">
      <selection activeCell="R15" sqref="R15"/>
    </sheetView>
  </sheetViews>
  <sheetFormatPr defaultColWidth="10" defaultRowHeight="13.5"/>
  <cols>
    <col min="1" max="1" width="3.75833333333333" style="1" customWidth="1"/>
    <col min="2" max="3" width="3" style="1" customWidth="1"/>
    <col min="4" max="4" width="5.88333333333333" style="1" customWidth="1"/>
    <col min="5" max="6" width="9.88333333333333" style="1" customWidth="1"/>
    <col min="7" max="7" width="8.75833333333333" style="1" customWidth="1"/>
    <col min="8" max="9" width="5.125" style="1" customWidth="1"/>
    <col min="10" max="10" width="5.5" style="1" customWidth="1"/>
    <col min="11" max="11" width="5.125" style="1" customWidth="1"/>
    <col min="12" max="12" width="5.75833333333333" style="1" customWidth="1"/>
    <col min="13" max="13" width="5.625" style="1" customWidth="1"/>
    <col min="14" max="15" width="5.75833333333333" style="1" customWidth="1"/>
    <col min="16" max="16" width="3" style="1" customWidth="1"/>
    <col min="17" max="17" width="2.88333333333333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8333333333333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280</v>
      </c>
      <c r="AI1" s="9"/>
    </row>
    <row r="2" ht="23.45" customHeight="1" spans="1:35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5</v>
      </c>
      <c r="AI3" s="9"/>
    </row>
    <row r="4" ht="14.25" customHeight="1" spans="1:35">
      <c r="A4" s="4" t="s">
        <v>58</v>
      </c>
      <c r="B4" s="4"/>
      <c r="C4" s="4"/>
      <c r="D4" s="4" t="s">
        <v>239</v>
      </c>
      <c r="E4" s="4" t="s">
        <v>270</v>
      </c>
      <c r="F4" s="4" t="s">
        <v>282</v>
      </c>
      <c r="G4" s="4" t="s">
        <v>283</v>
      </c>
      <c r="H4" s="4" t="s">
        <v>284</v>
      </c>
      <c r="I4" s="4" t="s">
        <v>285</v>
      </c>
      <c r="J4" s="4" t="s">
        <v>286</v>
      </c>
      <c r="K4" s="4" t="s">
        <v>287</v>
      </c>
      <c r="L4" s="4" t="s">
        <v>288</v>
      </c>
      <c r="M4" s="4"/>
      <c r="N4" s="4"/>
      <c r="O4" s="4"/>
      <c r="P4" s="4"/>
      <c r="Q4" s="4"/>
      <c r="R4" s="4"/>
      <c r="S4" s="4"/>
      <c r="T4" s="4"/>
      <c r="U4" s="4" t="s">
        <v>289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290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242</v>
      </c>
      <c r="N5" s="4"/>
      <c r="O5" s="4"/>
      <c r="P5" s="4" t="s">
        <v>243</v>
      </c>
      <c r="Q5" s="4" t="s">
        <v>244</v>
      </c>
      <c r="R5" s="4" t="s">
        <v>245</v>
      </c>
      <c r="S5" s="4" t="s">
        <v>246</v>
      </c>
      <c r="T5" s="4" t="s">
        <v>291</v>
      </c>
      <c r="U5" s="4" t="s">
        <v>11</v>
      </c>
      <c r="V5" s="4" t="s">
        <v>292</v>
      </c>
      <c r="W5" s="4"/>
      <c r="X5" s="4"/>
      <c r="Y5" s="4"/>
      <c r="Z5" s="4"/>
      <c r="AA5" s="4"/>
      <c r="AB5" s="4"/>
      <c r="AC5" s="4"/>
      <c r="AD5" s="4"/>
      <c r="AE5" s="4" t="s">
        <v>293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294</v>
      </c>
      <c r="O6" s="4" t="s">
        <v>249</v>
      </c>
      <c r="P6" s="4"/>
      <c r="Q6" s="4"/>
      <c r="R6" s="4"/>
      <c r="S6" s="4"/>
      <c r="T6" s="4"/>
      <c r="U6" s="4"/>
      <c r="V6" s="4" t="s">
        <v>68</v>
      </c>
      <c r="W6" s="4" t="s">
        <v>295</v>
      </c>
      <c r="X6" s="4"/>
      <c r="Y6" s="4"/>
      <c r="Z6" s="4"/>
      <c r="AA6" s="4" t="s">
        <v>296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297</v>
      </c>
      <c r="Y8" s="4" t="s">
        <v>298</v>
      </c>
      <c r="Z8" s="4" t="s">
        <v>299</v>
      </c>
      <c r="AA8" s="4" t="s">
        <v>68</v>
      </c>
      <c r="AB8" s="4" t="s">
        <v>297</v>
      </c>
      <c r="AC8" s="4" t="s">
        <v>298</v>
      </c>
      <c r="AD8" s="4" t="s">
        <v>299</v>
      </c>
      <c r="AE8" s="4" t="s">
        <v>68</v>
      </c>
      <c r="AF8" s="4" t="s">
        <v>297</v>
      </c>
      <c r="AG8" s="4" t="s">
        <v>298</v>
      </c>
      <c r="AH8" s="4" t="s">
        <v>299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I32" sqref="I32"/>
    </sheetView>
  </sheetViews>
  <sheetFormatPr defaultColWidth="10" defaultRowHeight="13.5"/>
  <cols>
    <col min="1" max="1" width="28.3833333333333" customWidth="1"/>
    <col min="2" max="2" width="13.3666666666667" customWidth="1"/>
    <col min="3" max="3" width="41" customWidth="1"/>
    <col min="4" max="4" width="12.125" customWidth="1"/>
    <col min="5" max="5" width="15.5" customWidth="1"/>
    <col min="6" max="6" width="12.8833333333333" customWidth="1"/>
    <col min="7" max="7" width="14" customWidth="1"/>
    <col min="8" max="21" width="9.75833333333333" customWidth="1"/>
  </cols>
  <sheetData>
    <row r="1" spans="1:20">
      <c r="A1" s="17"/>
      <c r="B1" s="10"/>
      <c r="C1" s="10"/>
      <c r="D1" s="10"/>
      <c r="E1" s="10"/>
      <c r="F1" s="10"/>
      <c r="G1" s="17" t="s">
        <v>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4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5</v>
      </c>
    </row>
    <row r="4" spans="1:7">
      <c r="A4" s="133" t="s">
        <v>6</v>
      </c>
      <c r="B4" s="133"/>
      <c r="C4" s="133" t="s">
        <v>7</v>
      </c>
      <c r="D4" s="133"/>
      <c r="E4" s="133"/>
      <c r="F4" s="133"/>
      <c r="G4" s="133"/>
    </row>
    <row r="5" spans="1:7">
      <c r="A5" s="12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</row>
    <row r="6" spans="1:7">
      <c r="A6" s="14" t="s">
        <v>15</v>
      </c>
      <c r="B6" s="134">
        <v>124.136014</v>
      </c>
      <c r="C6" s="14" t="s">
        <v>16</v>
      </c>
      <c r="D6" s="134">
        <v>83.472339</v>
      </c>
      <c r="E6" s="134">
        <v>83.47</v>
      </c>
      <c r="F6" s="134"/>
      <c r="G6" s="134"/>
    </row>
    <row r="7" spans="1:7">
      <c r="A7" s="14" t="s">
        <v>17</v>
      </c>
      <c r="B7" s="134"/>
      <c r="C7" s="14" t="s">
        <v>18</v>
      </c>
      <c r="D7" s="134"/>
      <c r="E7" s="134"/>
      <c r="F7" s="134"/>
      <c r="G7" s="134"/>
    </row>
    <row r="8" spans="1:7">
      <c r="A8" s="14" t="s">
        <v>19</v>
      </c>
      <c r="B8" s="134"/>
      <c r="C8" s="14" t="s">
        <v>20</v>
      </c>
      <c r="D8" s="134"/>
      <c r="E8" s="134"/>
      <c r="F8" s="134"/>
      <c r="G8" s="134"/>
    </row>
    <row r="9" spans="1:7">
      <c r="A9" s="14"/>
      <c r="B9" s="134"/>
      <c r="C9" s="14" t="s">
        <v>21</v>
      </c>
      <c r="D9" s="134"/>
      <c r="E9" s="134"/>
      <c r="F9" s="134"/>
      <c r="G9" s="134"/>
    </row>
    <row r="10" spans="1:7">
      <c r="A10" s="14"/>
      <c r="B10" s="134"/>
      <c r="C10" s="14" t="s">
        <v>22</v>
      </c>
      <c r="D10" s="134"/>
      <c r="E10" s="134"/>
      <c r="F10" s="134"/>
      <c r="G10" s="134"/>
    </row>
    <row r="11" spans="1:7">
      <c r="A11" s="14"/>
      <c r="B11" s="134"/>
      <c r="C11" s="14" t="s">
        <v>23</v>
      </c>
      <c r="D11" s="134"/>
      <c r="E11" s="134"/>
      <c r="F11" s="134"/>
      <c r="G11" s="134"/>
    </row>
    <row r="12" spans="1:7">
      <c r="A12" s="14"/>
      <c r="B12" s="134"/>
      <c r="C12" s="14" t="s">
        <v>24</v>
      </c>
      <c r="D12" s="134"/>
      <c r="E12" s="134"/>
      <c r="F12" s="134"/>
      <c r="G12" s="134"/>
    </row>
    <row r="13" spans="1:7">
      <c r="A13" s="14"/>
      <c r="B13" s="134"/>
      <c r="C13" s="14" t="s">
        <v>25</v>
      </c>
      <c r="D13" s="134">
        <v>22.496252</v>
      </c>
      <c r="E13" s="134">
        <v>22.5</v>
      </c>
      <c r="F13" s="134"/>
      <c r="G13" s="134"/>
    </row>
    <row r="14" spans="1:7">
      <c r="A14" s="14"/>
      <c r="B14" s="134"/>
      <c r="C14" s="14" t="s">
        <v>26</v>
      </c>
      <c r="D14" s="135">
        <v>10.062287</v>
      </c>
      <c r="E14" s="134">
        <v>10.06</v>
      </c>
      <c r="F14" s="134"/>
      <c r="G14" s="134"/>
    </row>
    <row r="15" spans="1:7">
      <c r="A15" s="14"/>
      <c r="B15" s="134"/>
      <c r="C15" s="14" t="s">
        <v>27</v>
      </c>
      <c r="D15" s="134"/>
      <c r="E15" s="134"/>
      <c r="F15" s="134"/>
      <c r="G15" s="134"/>
    </row>
    <row r="16" spans="1:7">
      <c r="A16" s="14"/>
      <c r="B16" s="134"/>
      <c r="C16" s="14" t="s">
        <v>28</v>
      </c>
      <c r="D16" s="134"/>
      <c r="E16" s="134"/>
      <c r="F16" s="134"/>
      <c r="G16" s="134"/>
    </row>
    <row r="17" spans="1:7">
      <c r="A17" s="14"/>
      <c r="B17" s="134"/>
      <c r="C17" s="14" t="s">
        <v>29</v>
      </c>
      <c r="D17" s="134"/>
      <c r="E17" s="134"/>
      <c r="F17" s="134"/>
      <c r="G17" s="134"/>
    </row>
    <row r="18" spans="1:7">
      <c r="A18" s="14"/>
      <c r="B18" s="134"/>
      <c r="C18" s="14" t="s">
        <v>30</v>
      </c>
      <c r="D18" s="134"/>
      <c r="E18" s="134"/>
      <c r="F18" s="134"/>
      <c r="G18" s="134"/>
    </row>
    <row r="19" spans="1:7">
      <c r="A19" s="14"/>
      <c r="B19" s="134"/>
      <c r="C19" s="14" t="s">
        <v>31</v>
      </c>
      <c r="D19" s="134"/>
      <c r="E19" s="134"/>
      <c r="F19" s="134"/>
      <c r="G19" s="134"/>
    </row>
    <row r="20" spans="1:7">
      <c r="A20" s="14"/>
      <c r="B20" s="134"/>
      <c r="C20" s="14" t="s">
        <v>32</v>
      </c>
      <c r="D20" s="134"/>
      <c r="E20" s="134"/>
      <c r="F20" s="134"/>
      <c r="G20" s="134"/>
    </row>
    <row r="21" spans="1:7">
      <c r="A21" s="14"/>
      <c r="B21" s="134"/>
      <c r="C21" s="14" t="s">
        <v>33</v>
      </c>
      <c r="D21" s="134"/>
      <c r="E21" s="134"/>
      <c r="F21" s="134"/>
      <c r="G21" s="134"/>
    </row>
    <row r="22" spans="1:7">
      <c r="A22" s="14"/>
      <c r="B22" s="134"/>
      <c r="C22" s="14" t="s">
        <v>34</v>
      </c>
      <c r="D22" s="134"/>
      <c r="E22" s="134"/>
      <c r="F22" s="134"/>
      <c r="G22" s="134"/>
    </row>
    <row r="23" spans="1:7">
      <c r="A23" s="14"/>
      <c r="B23" s="134"/>
      <c r="C23" s="14" t="s">
        <v>35</v>
      </c>
      <c r="D23" s="134"/>
      <c r="E23" s="134"/>
      <c r="F23" s="134"/>
      <c r="G23" s="134"/>
    </row>
    <row r="24" spans="1:7">
      <c r="A24" s="14"/>
      <c r="B24" s="134"/>
      <c r="C24" s="14" t="s">
        <v>36</v>
      </c>
      <c r="D24" s="136">
        <v>8.105136</v>
      </c>
      <c r="E24" s="134">
        <v>8.11</v>
      </c>
      <c r="F24" s="134"/>
      <c r="G24" s="134"/>
    </row>
    <row r="25" spans="1:7">
      <c r="A25" s="14"/>
      <c r="B25" s="134"/>
      <c r="C25" s="14" t="s">
        <v>37</v>
      </c>
      <c r="D25" s="134"/>
      <c r="E25" s="134"/>
      <c r="F25" s="134"/>
      <c r="G25" s="134"/>
    </row>
    <row r="26" spans="1:7">
      <c r="A26" s="14"/>
      <c r="B26" s="134"/>
      <c r="C26" s="14" t="s">
        <v>38</v>
      </c>
      <c r="D26" s="134"/>
      <c r="E26" s="134"/>
      <c r="F26" s="134"/>
      <c r="G26" s="134"/>
    </row>
    <row r="27" spans="1:7">
      <c r="A27" s="14"/>
      <c r="B27" s="134"/>
      <c r="C27" s="14" t="s">
        <v>39</v>
      </c>
      <c r="D27" s="134"/>
      <c r="E27" s="134"/>
      <c r="F27" s="134"/>
      <c r="G27" s="134"/>
    </row>
    <row r="28" spans="1:7">
      <c r="A28" s="14"/>
      <c r="B28" s="134"/>
      <c r="C28" s="14" t="s">
        <v>40</v>
      </c>
      <c r="D28" s="134"/>
      <c r="E28" s="134"/>
      <c r="F28" s="134"/>
      <c r="G28" s="134"/>
    </row>
    <row r="29" spans="1:7">
      <c r="A29" s="14"/>
      <c r="B29" s="134"/>
      <c r="C29" s="14" t="s">
        <v>41</v>
      </c>
      <c r="D29" s="134"/>
      <c r="E29" s="134"/>
      <c r="F29" s="134"/>
      <c r="G29" s="134"/>
    </row>
    <row r="30" spans="1:7">
      <c r="A30" s="14"/>
      <c r="B30" s="134"/>
      <c r="C30" s="14" t="s">
        <v>42</v>
      </c>
      <c r="D30" s="134"/>
      <c r="E30" s="134"/>
      <c r="F30" s="134"/>
      <c r="G30" s="134"/>
    </row>
    <row r="31" spans="1:7">
      <c r="A31" s="14"/>
      <c r="B31" s="134"/>
      <c r="C31" s="14" t="s">
        <v>43</v>
      </c>
      <c r="D31" s="134"/>
      <c r="E31" s="134"/>
      <c r="F31" s="134"/>
      <c r="G31" s="134"/>
    </row>
    <row r="32" spans="1:7">
      <c r="A32" s="14"/>
      <c r="B32" s="134"/>
      <c r="C32" s="14" t="s">
        <v>44</v>
      </c>
      <c r="D32" s="134"/>
      <c r="E32" s="134"/>
      <c r="F32" s="134"/>
      <c r="G32" s="134"/>
    </row>
    <row r="33" spans="1:7">
      <c r="A33" s="14"/>
      <c r="B33" s="134"/>
      <c r="C33" s="14" t="s">
        <v>45</v>
      </c>
      <c r="D33" s="134"/>
      <c r="E33" s="134"/>
      <c r="F33" s="134"/>
      <c r="G33" s="134"/>
    </row>
    <row r="34" spans="1:7">
      <c r="A34" s="133" t="s">
        <v>46</v>
      </c>
      <c r="B34" s="134">
        <v>124.14</v>
      </c>
      <c r="C34" s="133" t="s">
        <v>47</v>
      </c>
      <c r="D34" s="134">
        <f>SUM(D6:D33)</f>
        <v>124.136014</v>
      </c>
      <c r="E34" s="134">
        <f>SUM(E6:E33)</f>
        <v>124.14</v>
      </c>
      <c r="F34" s="134">
        <f>SUM(F6:F33)</f>
        <v>0</v>
      </c>
      <c r="G34" s="134">
        <f>SUM(G6:G33)</f>
        <v>0</v>
      </c>
    </row>
    <row r="35" spans="1:7">
      <c r="A35" s="14" t="s">
        <v>48</v>
      </c>
      <c r="B35" s="134"/>
      <c r="C35" s="14" t="s">
        <v>49</v>
      </c>
      <c r="D35" s="134"/>
      <c r="E35" s="134"/>
      <c r="F35" s="134"/>
      <c r="G35" s="134"/>
    </row>
    <row r="36" spans="1:7">
      <c r="A36" s="14" t="s">
        <v>50</v>
      </c>
      <c r="B36" s="134"/>
      <c r="C36" s="14"/>
      <c r="D36" s="134"/>
      <c r="E36" s="134"/>
      <c r="F36" s="134"/>
      <c r="G36" s="134"/>
    </row>
    <row r="37" spans="1:7">
      <c r="A37" s="14" t="s">
        <v>51</v>
      </c>
      <c r="B37" s="134"/>
      <c r="C37" s="14"/>
      <c r="D37" s="134"/>
      <c r="E37" s="134"/>
      <c r="F37" s="134"/>
      <c r="G37" s="134"/>
    </row>
    <row r="38" spans="1:7">
      <c r="A38" s="14" t="s">
        <v>52</v>
      </c>
      <c r="B38" s="134"/>
      <c r="C38" s="14"/>
      <c r="D38" s="134"/>
      <c r="E38" s="134"/>
      <c r="F38" s="134"/>
      <c r="G38" s="134"/>
    </row>
    <row r="39" spans="1:7">
      <c r="A39" s="133" t="s">
        <v>53</v>
      </c>
      <c r="B39" s="134">
        <v>124.14</v>
      </c>
      <c r="C39" s="133" t="s">
        <v>54</v>
      </c>
      <c r="D39" s="134">
        <v>124.14</v>
      </c>
      <c r="E39" s="134">
        <f>SUM(E34:E38)</f>
        <v>124.14</v>
      </c>
      <c r="F39" s="134">
        <f>F34+F35</f>
        <v>0</v>
      </c>
      <c r="G39" s="13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opLeftCell="A4" workbookViewId="0">
      <selection activeCell="G9" sqref="G9"/>
    </sheetView>
  </sheetViews>
  <sheetFormatPr defaultColWidth="10" defaultRowHeight="13.5"/>
  <cols>
    <col min="1" max="1" width="3.5" customWidth="1"/>
    <col min="2" max="3" width="3.125" customWidth="1"/>
    <col min="4" max="4" width="7" customWidth="1"/>
    <col min="5" max="5" width="20.2166666666667" customWidth="1"/>
    <col min="6" max="6" width="8.50833333333333" customWidth="1"/>
    <col min="7" max="7" width="10.8166666666667" customWidth="1"/>
    <col min="8" max="8" width="8.19166666666667" customWidth="1"/>
    <col min="9" max="9" width="6.725" style="101" customWidth="1"/>
    <col min="10" max="10" width="6.075" customWidth="1"/>
    <col min="11" max="11" width="6.86666666666667" customWidth="1"/>
    <col min="12" max="12" width="6.325" customWidth="1"/>
    <col min="13" max="13" width="4.08333333333333" customWidth="1"/>
    <col min="14" max="14" width="7.4" customWidth="1"/>
    <col min="15" max="25" width="4.44166666666667" customWidth="1"/>
    <col min="26" max="26" width="9.75833333333333" customWidth="1"/>
  </cols>
  <sheetData>
    <row r="1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2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56</v>
      </c>
      <c r="Y1" s="17"/>
    </row>
    <row r="2" ht="19.5" customHeight="1" spans="1:25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2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32" t="s">
        <v>5</v>
      </c>
      <c r="X3" s="132"/>
      <c r="Y3" s="132"/>
    </row>
    <row r="4" ht="24" customHeight="1" spans="1:25">
      <c r="A4" s="12" t="s">
        <v>58</v>
      </c>
      <c r="B4" s="12"/>
      <c r="C4" s="12"/>
      <c r="D4" s="12" t="s">
        <v>59</v>
      </c>
      <c r="E4" s="12" t="s">
        <v>60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70.5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1">
        <v>5</v>
      </c>
      <c r="K6" s="121">
        <v>6</v>
      </c>
      <c r="L6" s="121">
        <v>7</v>
      </c>
      <c r="M6" s="121">
        <v>8</v>
      </c>
      <c r="N6" s="121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19" customHeight="1" spans="1:25">
      <c r="A7" s="102"/>
      <c r="B7" s="103"/>
      <c r="C7" s="104"/>
      <c r="D7" s="105"/>
      <c r="E7" s="106" t="s">
        <v>11</v>
      </c>
      <c r="F7" s="58">
        <f>F9</f>
        <v>124.136014</v>
      </c>
      <c r="G7" s="58">
        <f t="shared" ref="G7:N7" si="0">G9</f>
        <v>120.036014</v>
      </c>
      <c r="H7" s="58">
        <f t="shared" si="0"/>
        <v>96.612006</v>
      </c>
      <c r="I7" s="58">
        <f t="shared" si="0"/>
        <v>13.830856</v>
      </c>
      <c r="J7" s="58">
        <f>SUM(J10:J20)</f>
        <v>9.593152</v>
      </c>
      <c r="K7" s="58"/>
      <c r="L7" s="58">
        <f t="shared" si="0"/>
        <v>4.1</v>
      </c>
      <c r="M7" s="58"/>
      <c r="N7" s="58">
        <f t="shared" si="0"/>
        <v>4.1</v>
      </c>
      <c r="O7" s="12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customFormat="1" ht="19" customHeight="1" spans="1:25">
      <c r="A8" s="102"/>
      <c r="B8" s="103"/>
      <c r="C8" s="104"/>
      <c r="D8" s="105"/>
      <c r="E8" s="105"/>
      <c r="F8" s="102"/>
      <c r="G8" s="103"/>
      <c r="H8" s="102"/>
      <c r="I8" s="102"/>
      <c r="J8" s="123"/>
      <c r="K8" s="123"/>
      <c r="L8" s="123"/>
      <c r="M8" s="123"/>
      <c r="N8" s="123"/>
      <c r="O8" s="12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="1" customFormat="1" ht="27" customHeight="1" spans="1:25">
      <c r="A9" s="107"/>
      <c r="B9" s="108"/>
      <c r="C9" s="109"/>
      <c r="D9" s="110" t="s">
        <v>82</v>
      </c>
      <c r="E9" s="92" t="s">
        <v>83</v>
      </c>
      <c r="F9" s="111">
        <f>F10+F11+F12+F13+F14+F15+F16+F17</f>
        <v>124.136014</v>
      </c>
      <c r="G9" s="112">
        <f>G10+G11+G12+G13+G14+G15+G16+G17</f>
        <v>120.036014</v>
      </c>
      <c r="H9" s="111">
        <f>H10+H13+H14+H15+H16+H17</f>
        <v>96.612006</v>
      </c>
      <c r="I9" s="111">
        <f>I10+I11</f>
        <v>13.830856</v>
      </c>
      <c r="J9" s="111">
        <f>J12+J16</f>
        <v>9.593152</v>
      </c>
      <c r="K9" s="97"/>
      <c r="L9" s="111">
        <f>L11</f>
        <v>4.1</v>
      </c>
      <c r="M9" s="111"/>
      <c r="N9" s="111">
        <f>N11</f>
        <v>4.1</v>
      </c>
      <c r="O9" s="124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27" customHeight="1" spans="1:25">
      <c r="A10" s="107" t="s">
        <v>84</v>
      </c>
      <c r="B10" s="108" t="s">
        <v>85</v>
      </c>
      <c r="C10" s="109" t="s">
        <v>86</v>
      </c>
      <c r="D10" s="113" t="s">
        <v>87</v>
      </c>
      <c r="E10" s="92" t="s">
        <v>88</v>
      </c>
      <c r="F10" s="114">
        <v>74.572339</v>
      </c>
      <c r="G10" s="115">
        <v>74.572339</v>
      </c>
      <c r="H10" s="114">
        <v>65.541483</v>
      </c>
      <c r="I10" s="115">
        <v>9.030856</v>
      </c>
      <c r="J10" s="116"/>
      <c r="K10" s="125"/>
      <c r="L10" s="116"/>
      <c r="M10" s="116"/>
      <c r="N10" s="116"/>
      <c r="O10" s="124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27" customHeight="1" spans="1:25">
      <c r="A11" s="107" t="s">
        <v>84</v>
      </c>
      <c r="B11" s="108" t="s">
        <v>85</v>
      </c>
      <c r="C11" s="109" t="s">
        <v>89</v>
      </c>
      <c r="D11" s="113" t="s">
        <v>87</v>
      </c>
      <c r="E11" s="92" t="s">
        <v>90</v>
      </c>
      <c r="F11" s="114">
        <v>8.9</v>
      </c>
      <c r="G11" s="114">
        <v>4.8</v>
      </c>
      <c r="H11" s="116"/>
      <c r="I11" s="114">
        <v>4.8</v>
      </c>
      <c r="J11" s="116"/>
      <c r="K11" s="125"/>
      <c r="L11" s="111">
        <v>4.1</v>
      </c>
      <c r="M11" s="111"/>
      <c r="N11" s="111">
        <v>4.1</v>
      </c>
      <c r="O11" s="124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27" customHeight="1" spans="1:25">
      <c r="A12" s="117" t="s">
        <v>91</v>
      </c>
      <c r="B12" s="117" t="s">
        <v>92</v>
      </c>
      <c r="C12" s="117" t="s">
        <v>86</v>
      </c>
      <c r="D12" s="27" t="s">
        <v>93</v>
      </c>
      <c r="E12" s="32" t="s">
        <v>94</v>
      </c>
      <c r="F12" s="111">
        <f t="shared" ref="F12:F17" si="1">G12</f>
        <v>6.59318</v>
      </c>
      <c r="G12" s="118">
        <v>6.59318</v>
      </c>
      <c r="H12" s="116"/>
      <c r="I12" s="126"/>
      <c r="J12" s="127">
        <v>6.59318</v>
      </c>
      <c r="K12" s="125"/>
      <c r="L12" s="116"/>
      <c r="M12" s="116"/>
      <c r="N12" s="116"/>
      <c r="O12" s="124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27" customHeight="1" spans="1:25">
      <c r="A13" s="117" t="s">
        <v>91</v>
      </c>
      <c r="B13" s="117" t="s">
        <v>92</v>
      </c>
      <c r="C13" s="117" t="s">
        <v>92</v>
      </c>
      <c r="D13" s="27" t="s">
        <v>93</v>
      </c>
      <c r="E13" s="32" t="s">
        <v>95</v>
      </c>
      <c r="F13" s="111">
        <f t="shared" si="1"/>
        <v>10.806848</v>
      </c>
      <c r="G13" s="111">
        <f>H13+J13</f>
        <v>10.806848</v>
      </c>
      <c r="H13" s="119">
        <v>10.806848</v>
      </c>
      <c r="I13" s="126"/>
      <c r="J13" s="116"/>
      <c r="K13" s="125"/>
      <c r="L13" s="116"/>
      <c r="M13" s="116"/>
      <c r="N13" s="116"/>
      <c r="O13" s="124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27" customHeight="1" spans="1:25">
      <c r="A14" s="117" t="s">
        <v>91</v>
      </c>
      <c r="B14" s="117" t="s">
        <v>92</v>
      </c>
      <c r="C14" s="117" t="s">
        <v>96</v>
      </c>
      <c r="D14" s="27"/>
      <c r="E14" s="32" t="s">
        <v>97</v>
      </c>
      <c r="F14" s="111">
        <f t="shared" si="1"/>
        <v>5.096224</v>
      </c>
      <c r="G14" s="111">
        <f>H14</f>
        <v>5.096224</v>
      </c>
      <c r="H14" s="119">
        <v>5.096224</v>
      </c>
      <c r="I14" s="126"/>
      <c r="J14" s="116"/>
      <c r="K14" s="125"/>
      <c r="L14" s="116"/>
      <c r="M14" s="116"/>
      <c r="N14" s="116"/>
      <c r="O14" s="124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27" customHeight="1" spans="1:25">
      <c r="A15" s="107" t="s">
        <v>98</v>
      </c>
      <c r="B15" s="108" t="s">
        <v>99</v>
      </c>
      <c r="C15" s="109" t="s">
        <v>86</v>
      </c>
      <c r="D15" s="113" t="s">
        <v>93</v>
      </c>
      <c r="E15" s="92" t="s">
        <v>100</v>
      </c>
      <c r="F15" s="111">
        <f t="shared" si="1"/>
        <v>5.268338</v>
      </c>
      <c r="G15" s="111">
        <f>J15+H15</f>
        <v>5.268338</v>
      </c>
      <c r="H15" s="119">
        <v>5.268338</v>
      </c>
      <c r="I15" s="116"/>
      <c r="J15" s="116"/>
      <c r="K15" s="125"/>
      <c r="L15" s="116"/>
      <c r="M15" s="116"/>
      <c r="N15" s="116"/>
      <c r="O15" s="124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27" customHeight="1" spans="1:25">
      <c r="A16" s="107" t="s">
        <v>98</v>
      </c>
      <c r="B16" s="108" t="s">
        <v>99</v>
      </c>
      <c r="C16" s="109" t="s">
        <v>101</v>
      </c>
      <c r="D16" s="113"/>
      <c r="E16" s="92" t="s">
        <v>102</v>
      </c>
      <c r="F16" s="111">
        <f t="shared" si="1"/>
        <v>4.793949</v>
      </c>
      <c r="G16" s="111">
        <f>H16+J16</f>
        <v>4.793949</v>
      </c>
      <c r="H16" s="114">
        <v>1.793977</v>
      </c>
      <c r="I16" s="116"/>
      <c r="J16" s="114">
        <v>2.999972</v>
      </c>
      <c r="K16" s="128"/>
      <c r="L16" s="129"/>
      <c r="M16" s="129"/>
      <c r="N16" s="129"/>
      <c r="O16" s="124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27" customHeight="1" spans="1:25">
      <c r="A17" s="107" t="s">
        <v>103</v>
      </c>
      <c r="B17" s="108" t="s">
        <v>89</v>
      </c>
      <c r="C17" s="109" t="s">
        <v>86</v>
      </c>
      <c r="D17" s="113" t="s">
        <v>93</v>
      </c>
      <c r="E17" s="92" t="s">
        <v>104</v>
      </c>
      <c r="F17" s="111">
        <f t="shared" si="1"/>
        <v>8.105136</v>
      </c>
      <c r="G17" s="111">
        <f>H17</f>
        <v>8.105136</v>
      </c>
      <c r="H17" s="119">
        <v>8.105136</v>
      </c>
      <c r="I17" s="116"/>
      <c r="J17" s="129"/>
      <c r="K17" s="129"/>
      <c r="L17" s="129"/>
      <c r="M17" s="129"/>
      <c r="N17" s="130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19" customHeight="1" spans="1:25">
      <c r="A18" s="7"/>
      <c r="B18" s="7"/>
      <c r="C18" s="7"/>
      <c r="D18" s="7"/>
      <c r="E18" s="7"/>
      <c r="F18" s="40"/>
      <c r="G18" s="40"/>
      <c r="H18" s="40"/>
      <c r="I18" s="131"/>
      <c r="J18" s="40"/>
      <c r="K18" s="40"/>
      <c r="L18" s="40"/>
      <c r="M18" s="40"/>
      <c r="N18" s="40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9" customHeight="1" spans="1:25">
      <c r="A19" s="7"/>
      <c r="B19" s="7"/>
      <c r="C19" s="7"/>
      <c r="D19" s="7"/>
      <c r="E19" s="7"/>
      <c r="F19" s="8"/>
      <c r="G19" s="8"/>
      <c r="H19" s="8"/>
      <c r="I19" s="5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9" customHeight="1" spans="1:25">
      <c r="A20" s="7"/>
      <c r="B20" s="7"/>
      <c r="C20" s="7"/>
      <c r="D20" s="7"/>
      <c r="E20" s="7"/>
      <c r="F20" s="8"/>
      <c r="G20" s="8"/>
      <c r="H20" s="8"/>
      <c r="I20" s="5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196527777777778" right="0.078472222222222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C8" sqref="C8"/>
    </sheetView>
  </sheetViews>
  <sheetFormatPr defaultColWidth="10" defaultRowHeight="13.5" outlineLevelCol="4"/>
  <cols>
    <col min="1" max="1" width="13" style="1" customWidth="1"/>
    <col min="2" max="2" width="33.3833333333333" style="1" customWidth="1"/>
    <col min="3" max="5" width="25.625" style="1" customWidth="1"/>
    <col min="6" max="6" width="9.75833333333333" style="1" customWidth="1"/>
    <col min="7" max="7" width="11.725" style="1"/>
    <col min="8" max="16384" width="10" style="1"/>
  </cols>
  <sheetData>
    <row r="1" ht="14.25" customHeight="1" spans="1:5">
      <c r="A1" s="2"/>
      <c r="B1" s="2"/>
      <c r="C1" s="2"/>
      <c r="D1" s="2"/>
      <c r="E1" s="9" t="s">
        <v>105</v>
      </c>
    </row>
    <row r="2" ht="22.5" customHeight="1" spans="1:5">
      <c r="A2" s="3" t="s">
        <v>106</v>
      </c>
      <c r="B2" s="3"/>
      <c r="C2" s="3"/>
      <c r="D2" s="3"/>
      <c r="E2" s="3"/>
    </row>
    <row r="3" ht="14.25" customHeight="1" spans="1:5">
      <c r="A3" s="2"/>
      <c r="B3" s="2"/>
      <c r="C3" s="2"/>
      <c r="D3" s="2"/>
      <c r="E3" s="9" t="s">
        <v>5</v>
      </c>
    </row>
    <row r="4" ht="14.25" customHeight="1" spans="1:5">
      <c r="A4" s="4" t="s">
        <v>107</v>
      </c>
      <c r="B4" s="4" t="s">
        <v>108</v>
      </c>
      <c r="C4" s="4" t="s">
        <v>62</v>
      </c>
      <c r="D4" s="4"/>
      <c r="E4" s="4"/>
    </row>
    <row r="5" ht="9.75" customHeight="1" spans="1:5">
      <c r="A5" s="4"/>
      <c r="B5" s="4"/>
      <c r="C5" s="4" t="s">
        <v>68</v>
      </c>
      <c r="D5" s="4" t="s">
        <v>109</v>
      </c>
      <c r="E5" s="4" t="s">
        <v>110</v>
      </c>
    </row>
    <row r="6" ht="6" customHeight="1" spans="1:5">
      <c r="A6" s="4"/>
      <c r="B6" s="4"/>
      <c r="C6" s="86"/>
      <c r="D6" s="86"/>
      <c r="E6" s="86"/>
    </row>
    <row r="7" ht="14.25" customHeight="1" spans="1:5">
      <c r="A7" s="4" t="s">
        <v>81</v>
      </c>
      <c r="B7" s="87" t="s">
        <v>81</v>
      </c>
      <c r="C7" s="88">
        <v>1</v>
      </c>
      <c r="D7" s="88">
        <v>2</v>
      </c>
      <c r="E7" s="88">
        <v>3</v>
      </c>
    </row>
    <row r="8" ht="14.25" customHeight="1" spans="1:5">
      <c r="A8" s="7"/>
      <c r="B8" s="87" t="s">
        <v>11</v>
      </c>
      <c r="C8" s="89">
        <f>C10</f>
        <v>120.041493</v>
      </c>
      <c r="D8" s="89">
        <f>D10</f>
        <v>106.20682</v>
      </c>
      <c r="E8" s="89">
        <f>E10</f>
        <v>13.830856</v>
      </c>
    </row>
    <row r="9" ht="14.25" customHeight="1" spans="1:5">
      <c r="A9" s="7"/>
      <c r="B9" s="90"/>
      <c r="C9" s="89"/>
      <c r="D9" s="89"/>
      <c r="E9" s="89"/>
    </row>
    <row r="10" ht="14.25" customHeight="1" spans="1:5">
      <c r="A10" s="91"/>
      <c r="B10" s="92" t="s">
        <v>83</v>
      </c>
      <c r="C10" s="89">
        <f>C11+C21+C35</f>
        <v>120.041493</v>
      </c>
      <c r="D10" s="89">
        <f>D11+D35</f>
        <v>106.20682</v>
      </c>
      <c r="E10" s="89">
        <f>E21</f>
        <v>13.830856</v>
      </c>
    </row>
    <row r="11" ht="14.25" customHeight="1" spans="1:5">
      <c r="A11" s="93" t="s">
        <v>111</v>
      </c>
      <c r="B11" s="94" t="s">
        <v>69</v>
      </c>
      <c r="C11" s="89">
        <f>C12+C13+C14+C15+C16+C17+C18+C19+C20</f>
        <v>96.617485</v>
      </c>
      <c r="D11" s="89">
        <f>D12+D13+D14+D15+D16+D17+D18+D19+D20</f>
        <v>96.613668</v>
      </c>
      <c r="E11" s="89"/>
    </row>
    <row r="12" ht="14.25" customHeight="1" spans="1:5">
      <c r="A12" s="93" t="s">
        <v>112</v>
      </c>
      <c r="B12" s="93" t="s">
        <v>113</v>
      </c>
      <c r="C12" s="95">
        <v>22.624</v>
      </c>
      <c r="D12" s="95">
        <v>22.6224</v>
      </c>
      <c r="E12" s="96"/>
    </row>
    <row r="13" ht="14.25" customHeight="1" spans="1:5">
      <c r="A13" s="93" t="s">
        <v>114</v>
      </c>
      <c r="B13" s="93" t="s">
        <v>115</v>
      </c>
      <c r="C13" s="95">
        <v>14.7336</v>
      </c>
      <c r="D13" s="95">
        <v>14.7336</v>
      </c>
      <c r="E13" s="96"/>
    </row>
    <row r="14" ht="14.25" customHeight="1" spans="1:5">
      <c r="A14" s="93" t="s">
        <v>116</v>
      </c>
      <c r="B14" s="93" t="s">
        <v>117</v>
      </c>
      <c r="C14" s="95">
        <v>28.0877</v>
      </c>
      <c r="D14" s="95">
        <v>28.0877</v>
      </c>
      <c r="E14" s="96"/>
    </row>
    <row r="15" ht="14.25" customHeight="1" spans="1:5">
      <c r="A15" s="93" t="s">
        <v>118</v>
      </c>
      <c r="B15" s="93" t="s">
        <v>119</v>
      </c>
      <c r="C15" s="95">
        <v>10.806848</v>
      </c>
      <c r="D15" s="95">
        <v>10.806848</v>
      </c>
      <c r="E15" s="96"/>
    </row>
    <row r="16" ht="14.25" customHeight="1" spans="1:5">
      <c r="A16" s="93" t="s">
        <v>120</v>
      </c>
      <c r="B16" s="93" t="s">
        <v>121</v>
      </c>
      <c r="C16" s="95">
        <v>5.096224</v>
      </c>
      <c r="D16" s="95">
        <v>5.096224</v>
      </c>
      <c r="E16" s="96"/>
    </row>
    <row r="17" s="85" customFormat="1" ht="14.25" customHeight="1" spans="1:5">
      <c r="A17" s="93" t="s">
        <v>122</v>
      </c>
      <c r="B17" s="93" t="s">
        <v>123</v>
      </c>
      <c r="C17" s="97">
        <v>5.27</v>
      </c>
      <c r="D17" s="97">
        <v>5.27</v>
      </c>
      <c r="E17" s="98"/>
    </row>
    <row r="18" ht="14.25" customHeight="1" spans="1:5">
      <c r="A18" s="93" t="s">
        <v>124</v>
      </c>
      <c r="B18" s="93" t="s">
        <v>125</v>
      </c>
      <c r="C18" s="95">
        <v>1.793977</v>
      </c>
      <c r="D18" s="95">
        <v>1.793977</v>
      </c>
      <c r="E18" s="96"/>
    </row>
    <row r="19" ht="14.25" customHeight="1" spans="1:5">
      <c r="A19" s="93" t="s">
        <v>126</v>
      </c>
      <c r="B19" s="93" t="s">
        <v>127</v>
      </c>
      <c r="C19" s="95">
        <v>0.1</v>
      </c>
      <c r="D19" s="95">
        <v>0.097783</v>
      </c>
      <c r="E19" s="96"/>
    </row>
    <row r="20" ht="14.25" customHeight="1" spans="1:5">
      <c r="A20" s="93" t="s">
        <v>128</v>
      </c>
      <c r="B20" s="93" t="s">
        <v>129</v>
      </c>
      <c r="C20" s="95">
        <v>8.105136</v>
      </c>
      <c r="D20" s="95">
        <v>8.105136</v>
      </c>
      <c r="E20" s="96"/>
    </row>
    <row r="21" ht="14.25" customHeight="1" spans="1:5">
      <c r="A21" s="99">
        <v>302</v>
      </c>
      <c r="B21" s="94" t="s">
        <v>70</v>
      </c>
      <c r="C21" s="96">
        <f>C22+C23+C24+C25+C26+C27+C28+C29+C30+C31+C32+C33+C34</f>
        <v>13.830856</v>
      </c>
      <c r="D21" s="96"/>
      <c r="E21" s="96">
        <f>E22+E23+E24+E25+E26+E27+E28+E29+E30+E31+E32+E33+E34</f>
        <v>13.830856</v>
      </c>
    </row>
    <row r="22" ht="14.25" customHeight="1" spans="1:5">
      <c r="A22" s="99">
        <v>30201</v>
      </c>
      <c r="B22" s="93" t="s">
        <v>130</v>
      </c>
      <c r="C22" s="95">
        <v>0.72</v>
      </c>
      <c r="D22" s="95"/>
      <c r="E22" s="95">
        <v>0.72</v>
      </c>
    </row>
    <row r="23" ht="14.25" customHeight="1" spans="1:5">
      <c r="A23" s="99">
        <v>30202</v>
      </c>
      <c r="B23" s="93" t="s">
        <v>131</v>
      </c>
      <c r="C23" s="95">
        <v>0.18</v>
      </c>
      <c r="D23" s="95"/>
      <c r="E23" s="95">
        <v>0.18</v>
      </c>
    </row>
    <row r="24" ht="14.25" customHeight="1" spans="1:5">
      <c r="A24" s="99">
        <v>30205</v>
      </c>
      <c r="B24" s="93" t="s">
        <v>132</v>
      </c>
      <c r="C24" s="95">
        <v>0.12</v>
      </c>
      <c r="D24" s="95"/>
      <c r="E24" s="95">
        <v>0.12</v>
      </c>
    </row>
    <row r="25" ht="14.25" customHeight="1" spans="1:5">
      <c r="A25" s="99">
        <v>30206</v>
      </c>
      <c r="B25" s="93" t="s">
        <v>133</v>
      </c>
      <c r="C25" s="95">
        <v>0.48</v>
      </c>
      <c r="D25" s="95"/>
      <c r="E25" s="95">
        <v>0.48</v>
      </c>
    </row>
    <row r="26" ht="14.25" customHeight="1" spans="1:5">
      <c r="A26" s="99">
        <v>30207</v>
      </c>
      <c r="B26" s="93" t="s">
        <v>134</v>
      </c>
      <c r="C26" s="95">
        <v>1.116</v>
      </c>
      <c r="D26" s="95"/>
      <c r="E26" s="95">
        <v>1.116</v>
      </c>
    </row>
    <row r="27" ht="14.25" customHeight="1" spans="1:5">
      <c r="A27" s="99">
        <v>30211</v>
      </c>
      <c r="B27" s="93" t="s">
        <v>135</v>
      </c>
      <c r="C27" s="95">
        <v>1.98</v>
      </c>
      <c r="D27" s="95"/>
      <c r="E27" s="95">
        <v>1.98</v>
      </c>
    </row>
    <row r="28" ht="14.25" customHeight="1" spans="1:5">
      <c r="A28" s="99">
        <v>30113</v>
      </c>
      <c r="B28" s="93" t="s">
        <v>136</v>
      </c>
      <c r="C28" s="95">
        <v>0.24</v>
      </c>
      <c r="D28" s="95"/>
      <c r="E28" s="95">
        <v>0.24</v>
      </c>
    </row>
    <row r="29" ht="14.25" customHeight="1" spans="1:5">
      <c r="A29" s="99">
        <v>30215</v>
      </c>
      <c r="B29" s="93" t="s">
        <v>137</v>
      </c>
      <c r="C29" s="95">
        <v>0.24</v>
      </c>
      <c r="D29" s="95"/>
      <c r="E29" s="95">
        <v>0.24</v>
      </c>
    </row>
    <row r="30" ht="14.25" customHeight="1" spans="1:5">
      <c r="A30" s="99">
        <v>30216</v>
      </c>
      <c r="B30" s="93" t="s">
        <v>138</v>
      </c>
      <c r="C30" s="95">
        <v>0.36</v>
      </c>
      <c r="D30" s="95"/>
      <c r="E30" s="95">
        <v>0.36</v>
      </c>
    </row>
    <row r="31" ht="14.25" customHeight="1" spans="1:5">
      <c r="A31" s="99">
        <v>30217</v>
      </c>
      <c r="B31" s="93" t="s">
        <v>139</v>
      </c>
      <c r="C31" s="95">
        <v>0.054</v>
      </c>
      <c r="D31" s="95"/>
      <c r="E31" s="95">
        <v>0.054</v>
      </c>
    </row>
    <row r="32" ht="14.25" customHeight="1" spans="1:5">
      <c r="A32" s="99">
        <v>30228</v>
      </c>
      <c r="B32" s="93" t="s">
        <v>140</v>
      </c>
      <c r="C32" s="95">
        <v>1.350856</v>
      </c>
      <c r="D32" s="95"/>
      <c r="E32" s="95">
        <v>1.350856</v>
      </c>
    </row>
    <row r="33" ht="14.25" customHeight="1" spans="1:5">
      <c r="A33" s="99">
        <v>30239</v>
      </c>
      <c r="B33" s="93" t="s">
        <v>141</v>
      </c>
      <c r="C33" s="95">
        <v>4.5</v>
      </c>
      <c r="D33" s="95"/>
      <c r="E33" s="95">
        <v>4.5</v>
      </c>
    </row>
    <row r="34" ht="14.25" customHeight="1" spans="1:5">
      <c r="A34" s="99">
        <v>30299</v>
      </c>
      <c r="B34" s="93" t="s">
        <v>142</v>
      </c>
      <c r="C34" s="95">
        <v>2.49</v>
      </c>
      <c r="D34" s="95"/>
      <c r="E34" s="95">
        <v>2.49</v>
      </c>
    </row>
    <row r="35" ht="14.25" customHeight="1" spans="1:5">
      <c r="A35" s="99">
        <v>303</v>
      </c>
      <c r="B35" s="94" t="s">
        <v>71</v>
      </c>
      <c r="C35" s="96">
        <f>C36+C37+C38</f>
        <v>9.593152</v>
      </c>
      <c r="D35" s="96">
        <f>SUM(D36:D38)</f>
        <v>9.593152</v>
      </c>
      <c r="E35" s="96"/>
    </row>
    <row r="36" ht="14.25" customHeight="1" spans="1:5">
      <c r="A36" s="99">
        <v>30302</v>
      </c>
      <c r="B36" s="93" t="s">
        <v>143</v>
      </c>
      <c r="C36" s="95">
        <v>1.344</v>
      </c>
      <c r="D36" s="95">
        <v>1.344</v>
      </c>
      <c r="E36" s="96"/>
    </row>
    <row r="37" ht="14.25" customHeight="1" spans="1:5">
      <c r="A37" s="99">
        <v>30307</v>
      </c>
      <c r="B37" s="93" t="s">
        <v>144</v>
      </c>
      <c r="C37" s="95">
        <v>2.999972</v>
      </c>
      <c r="D37" s="95">
        <v>2.999972</v>
      </c>
      <c r="E37" s="96"/>
    </row>
    <row r="38" ht="14.25" customHeight="1" spans="1:5">
      <c r="A38" s="5">
        <v>30399</v>
      </c>
      <c r="B38" s="93" t="s">
        <v>145</v>
      </c>
      <c r="C38" s="95">
        <v>5.24918</v>
      </c>
      <c r="D38" s="95">
        <v>5.24918</v>
      </c>
      <c r="E38" s="96"/>
    </row>
    <row r="39" ht="14.25" customHeight="1" spans="3:5">
      <c r="C39" s="100"/>
      <c r="D39" s="100"/>
      <c r="E39" s="85"/>
    </row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196527777777778" bottom="0.11805555555555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9" sqref="C9:C14"/>
    </sheetView>
  </sheetViews>
  <sheetFormatPr defaultColWidth="10" defaultRowHeight="13.5" outlineLevelCol="2"/>
  <cols>
    <col min="1" max="1" width="44.125" customWidth="1"/>
    <col min="2" max="2" width="29.3833333333333" customWidth="1"/>
    <col min="3" max="3" width="29.8833333333333" customWidth="1"/>
    <col min="4" max="4" width="9.75833333333333" customWidth="1"/>
  </cols>
  <sheetData>
    <row r="1" ht="14.25" customHeight="1" spans="1:3">
      <c r="A1" s="10"/>
      <c r="B1" s="10"/>
      <c r="C1" s="17" t="s">
        <v>146</v>
      </c>
    </row>
    <row r="2" ht="29.45" customHeight="1" spans="1:3">
      <c r="A2" s="11" t="s">
        <v>147</v>
      </c>
      <c r="B2" s="11"/>
      <c r="C2" s="11"/>
    </row>
    <row r="3" ht="14.25" customHeight="1" spans="1:3">
      <c r="A3" s="10"/>
      <c r="B3" s="10"/>
      <c r="C3" s="17" t="s">
        <v>5</v>
      </c>
    </row>
    <row r="4" ht="31.7" customHeight="1" spans="1:3">
      <c r="A4" s="73" t="s">
        <v>148</v>
      </c>
      <c r="B4" s="73" t="s">
        <v>149</v>
      </c>
      <c r="C4" s="73" t="s">
        <v>150</v>
      </c>
    </row>
    <row r="5" ht="17.1" customHeight="1" spans="1:3">
      <c r="A5" s="73" t="s">
        <v>81</v>
      </c>
      <c r="B5" s="73">
        <v>1</v>
      </c>
      <c r="C5" s="73">
        <v>2</v>
      </c>
    </row>
    <row r="6" ht="17.1" customHeight="1" spans="1:3">
      <c r="A6" s="73" t="s">
        <v>11</v>
      </c>
      <c r="B6" s="80">
        <f>C6</f>
        <v>0.654</v>
      </c>
      <c r="C6" s="80">
        <f>C7+C13+C14</f>
        <v>0.654</v>
      </c>
    </row>
    <row r="7" ht="17.1" customHeight="1" spans="1:3">
      <c r="A7" s="74" t="s">
        <v>151</v>
      </c>
      <c r="B7" s="80">
        <f>C7</f>
        <v>0.054</v>
      </c>
      <c r="C7" s="80">
        <f>C8+C9+C10+C11+C12</f>
        <v>0.054</v>
      </c>
    </row>
    <row r="8" ht="17.1" customHeight="1" spans="1:3">
      <c r="A8" s="74" t="s">
        <v>152</v>
      </c>
      <c r="B8" s="80"/>
      <c r="C8" s="80"/>
    </row>
    <row r="9" ht="17.1" customHeight="1" spans="1:3">
      <c r="A9" s="74" t="s">
        <v>153</v>
      </c>
      <c r="B9" s="80">
        <v>0.054</v>
      </c>
      <c r="C9" s="80">
        <v>0.054</v>
      </c>
    </row>
    <row r="10" ht="17.1" customHeight="1" spans="1:3">
      <c r="A10" s="74" t="s">
        <v>154</v>
      </c>
      <c r="B10" s="80"/>
      <c r="C10" s="80"/>
    </row>
    <row r="11" ht="17.1" customHeight="1" spans="1:3">
      <c r="A11" s="74" t="s">
        <v>155</v>
      </c>
      <c r="B11" s="80"/>
      <c r="C11" s="80"/>
    </row>
    <row r="12" ht="17.1" customHeight="1" spans="1:3">
      <c r="A12" s="74" t="s">
        <v>156</v>
      </c>
      <c r="B12" s="81"/>
      <c r="C12" s="81"/>
    </row>
    <row r="13" ht="17.1" customHeight="1" spans="1:3">
      <c r="A13" s="82" t="s">
        <v>157</v>
      </c>
      <c r="B13" s="83">
        <v>0.24</v>
      </c>
      <c r="C13" s="83">
        <v>0.24</v>
      </c>
    </row>
    <row r="14" ht="17.1" customHeight="1" spans="1:3">
      <c r="A14" s="82" t="s">
        <v>158</v>
      </c>
      <c r="B14" s="83">
        <v>0.36</v>
      </c>
      <c r="C14" s="83">
        <v>0.36</v>
      </c>
    </row>
    <row r="15" spans="2:3">
      <c r="B15" s="84"/>
      <c r="C15" s="84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22" workbookViewId="0">
      <selection activeCell="E21" sqref="E21"/>
    </sheetView>
  </sheetViews>
  <sheetFormatPr defaultColWidth="10" defaultRowHeight="13.5" outlineLevelCol="5"/>
  <cols>
    <col min="1" max="1" width="33.8833333333333" customWidth="1"/>
    <col min="2" max="2" width="11.7583333333333" customWidth="1"/>
    <col min="3" max="3" width="31" customWidth="1"/>
    <col min="4" max="4" width="10.2583333333333" customWidth="1"/>
    <col min="5" max="5" width="29.725" customWidth="1"/>
    <col min="6" max="6" width="13.6333333333333" customWidth="1"/>
    <col min="7" max="7" width="9.75833333333333" customWidth="1"/>
  </cols>
  <sheetData>
    <row r="1" ht="14.25" customHeight="1" spans="1:6">
      <c r="A1" s="10"/>
      <c r="B1" s="10"/>
      <c r="C1" s="10"/>
      <c r="D1" s="10"/>
      <c r="E1" s="10"/>
      <c r="F1" s="17" t="s">
        <v>159</v>
      </c>
    </row>
    <row r="2" ht="15" customHeight="1" spans="1:6">
      <c r="A2" s="11" t="s">
        <v>160</v>
      </c>
      <c r="B2" s="11"/>
      <c r="C2" s="11"/>
      <c r="D2" s="11"/>
      <c r="E2" s="11"/>
      <c r="F2" s="11"/>
    </row>
    <row r="3" ht="15" customHeight="1" spans="1:6">
      <c r="A3" s="10"/>
      <c r="B3" s="10"/>
      <c r="C3" s="10"/>
      <c r="D3" s="10"/>
      <c r="E3" s="10"/>
      <c r="F3" s="17" t="s">
        <v>5</v>
      </c>
    </row>
    <row r="4" ht="15" customHeight="1" spans="1:6">
      <c r="A4" s="73" t="s">
        <v>161</v>
      </c>
      <c r="B4" s="73"/>
      <c r="C4" s="73" t="s">
        <v>162</v>
      </c>
      <c r="D4" s="73"/>
      <c r="E4" s="73"/>
      <c r="F4" s="73"/>
    </row>
    <row r="5" ht="15" customHeight="1" spans="1:6">
      <c r="A5" s="73" t="s">
        <v>163</v>
      </c>
      <c r="B5" s="73" t="s">
        <v>164</v>
      </c>
      <c r="C5" s="73" t="s">
        <v>165</v>
      </c>
      <c r="D5" s="73" t="s">
        <v>164</v>
      </c>
      <c r="E5" s="73" t="s">
        <v>165</v>
      </c>
      <c r="F5" s="73" t="s">
        <v>164</v>
      </c>
    </row>
    <row r="6" ht="15" customHeight="1" spans="1:6">
      <c r="A6" s="74" t="s">
        <v>166</v>
      </c>
      <c r="B6" s="75">
        <v>124.14</v>
      </c>
      <c r="C6" s="74" t="s">
        <v>167</v>
      </c>
      <c r="D6" s="75">
        <v>83.47</v>
      </c>
      <c r="E6" s="76" t="s">
        <v>168</v>
      </c>
      <c r="F6" s="75">
        <v>120.04</v>
      </c>
    </row>
    <row r="7" ht="15" customHeight="1" spans="1:6">
      <c r="A7" s="74" t="s">
        <v>169</v>
      </c>
      <c r="B7" s="75">
        <v>124.14</v>
      </c>
      <c r="C7" s="74" t="s">
        <v>170</v>
      </c>
      <c r="D7" s="75"/>
      <c r="E7" s="76" t="s">
        <v>171</v>
      </c>
      <c r="F7" s="75">
        <v>96.61</v>
      </c>
    </row>
    <row r="8" ht="15" customHeight="1" spans="1:6">
      <c r="A8" s="74" t="s">
        <v>172</v>
      </c>
      <c r="B8" s="75">
        <f>SUM(B9:B14)</f>
        <v>0</v>
      </c>
      <c r="C8" s="74" t="s">
        <v>173</v>
      </c>
      <c r="D8" s="75"/>
      <c r="E8" s="76" t="s">
        <v>174</v>
      </c>
      <c r="F8" s="75">
        <v>13.83</v>
      </c>
    </row>
    <row r="9" ht="15" customHeight="1" spans="1:6">
      <c r="A9" s="74" t="s">
        <v>175</v>
      </c>
      <c r="B9" s="75"/>
      <c r="C9" s="74" t="s">
        <v>176</v>
      </c>
      <c r="D9" s="75"/>
      <c r="E9" s="76" t="s">
        <v>177</v>
      </c>
      <c r="F9" s="75">
        <v>9.59</v>
      </c>
    </row>
    <row r="10" ht="15" customHeight="1" spans="1:6">
      <c r="A10" s="74" t="s">
        <v>178</v>
      </c>
      <c r="B10" s="75"/>
      <c r="C10" s="74" t="s">
        <v>179</v>
      </c>
      <c r="D10" s="75"/>
      <c r="E10" s="76" t="s">
        <v>180</v>
      </c>
      <c r="F10" s="75"/>
    </row>
    <row r="11" ht="15" customHeight="1" spans="1:6">
      <c r="A11" s="74" t="s">
        <v>181</v>
      </c>
      <c r="B11" s="75"/>
      <c r="C11" s="74" t="s">
        <v>182</v>
      </c>
      <c r="D11" s="75"/>
      <c r="E11" s="76" t="s">
        <v>183</v>
      </c>
      <c r="F11" s="75">
        <v>4.1</v>
      </c>
    </row>
    <row r="12" ht="15" customHeight="1" spans="1:6">
      <c r="A12" s="74" t="s">
        <v>184</v>
      </c>
      <c r="B12" s="75"/>
      <c r="C12" s="74" t="s">
        <v>185</v>
      </c>
      <c r="D12" s="75"/>
      <c r="E12" s="76" t="s">
        <v>171</v>
      </c>
      <c r="F12" s="75"/>
    </row>
    <row r="13" ht="15" customHeight="1" spans="1:6">
      <c r="A13" s="74" t="s">
        <v>186</v>
      </c>
      <c r="B13" s="75"/>
      <c r="C13" s="74" t="s">
        <v>187</v>
      </c>
      <c r="D13" s="75">
        <v>22.5</v>
      </c>
      <c r="E13" s="76" t="s">
        <v>174</v>
      </c>
      <c r="F13" s="75">
        <v>4.1</v>
      </c>
    </row>
    <row r="14" ht="15" customHeight="1" spans="1:6">
      <c r="A14" s="74" t="s">
        <v>188</v>
      </c>
      <c r="B14" s="75"/>
      <c r="C14" s="74" t="s">
        <v>189</v>
      </c>
      <c r="D14" s="75">
        <v>10.06</v>
      </c>
      <c r="E14" s="76" t="s">
        <v>177</v>
      </c>
      <c r="F14" s="75"/>
    </row>
    <row r="15" ht="15" customHeight="1" spans="1:6">
      <c r="A15" s="74" t="s">
        <v>190</v>
      </c>
      <c r="B15" s="75"/>
      <c r="C15" s="74" t="s">
        <v>191</v>
      </c>
      <c r="D15" s="75"/>
      <c r="E15" s="76" t="s">
        <v>192</v>
      </c>
      <c r="F15" s="75"/>
    </row>
    <row r="16" ht="15" customHeight="1" spans="1:6">
      <c r="A16" s="74" t="s">
        <v>193</v>
      </c>
      <c r="B16" s="75"/>
      <c r="C16" s="74" t="s">
        <v>194</v>
      </c>
      <c r="D16" s="75"/>
      <c r="E16" s="76" t="s">
        <v>195</v>
      </c>
      <c r="F16" s="75"/>
    </row>
    <row r="17" ht="15" customHeight="1" spans="1:6">
      <c r="A17" s="74" t="s">
        <v>196</v>
      </c>
      <c r="B17" s="75">
        <f>SUM(B18:B19)</f>
        <v>0</v>
      </c>
      <c r="C17" s="74" t="s">
        <v>197</v>
      </c>
      <c r="D17" s="75"/>
      <c r="E17" s="76" t="s">
        <v>198</v>
      </c>
      <c r="F17" s="75"/>
    </row>
    <row r="18" ht="15" customHeight="1" spans="1:6">
      <c r="A18" s="74" t="s">
        <v>199</v>
      </c>
      <c r="B18" s="75"/>
      <c r="C18" s="74" t="s">
        <v>200</v>
      </c>
      <c r="D18" s="75"/>
      <c r="E18" s="76" t="s">
        <v>201</v>
      </c>
      <c r="F18" s="75"/>
    </row>
    <row r="19" ht="15" customHeight="1" spans="1:6">
      <c r="A19" s="74" t="s">
        <v>202</v>
      </c>
      <c r="B19" s="75"/>
      <c r="C19" s="74" t="s">
        <v>203</v>
      </c>
      <c r="D19" s="75"/>
      <c r="E19" s="76" t="s">
        <v>204</v>
      </c>
      <c r="F19" s="75"/>
    </row>
    <row r="20" ht="15" customHeight="1" spans="1:6">
      <c r="A20" s="74" t="s">
        <v>205</v>
      </c>
      <c r="B20" s="75">
        <f>SUM(B21:B23)</f>
        <v>0</v>
      </c>
      <c r="C20" s="74" t="s">
        <v>206</v>
      </c>
      <c r="D20" s="75"/>
      <c r="E20" s="76" t="s">
        <v>207</v>
      </c>
      <c r="F20" s="75"/>
    </row>
    <row r="21" ht="15" customHeight="1" spans="1:6">
      <c r="A21" s="74" t="s">
        <v>208</v>
      </c>
      <c r="B21" s="75"/>
      <c r="C21" s="74" t="s">
        <v>209</v>
      </c>
      <c r="D21" s="75"/>
      <c r="E21" s="76" t="s">
        <v>210</v>
      </c>
      <c r="F21" s="75"/>
    </row>
    <row r="22" ht="15" customHeight="1" spans="1:6">
      <c r="A22" s="74" t="s">
        <v>211</v>
      </c>
      <c r="B22" s="75"/>
      <c r="C22" s="74" t="s">
        <v>212</v>
      </c>
      <c r="D22" s="75"/>
      <c r="E22" s="76"/>
      <c r="F22" s="75"/>
    </row>
    <row r="23" ht="15" customHeight="1" spans="1:6">
      <c r="A23" s="74" t="s">
        <v>213</v>
      </c>
      <c r="B23" s="75"/>
      <c r="C23" s="74" t="s">
        <v>214</v>
      </c>
      <c r="D23" s="75"/>
      <c r="E23" s="76"/>
      <c r="F23" s="75"/>
    </row>
    <row r="24" ht="13" customHeight="1" spans="1:6">
      <c r="A24" s="74"/>
      <c r="B24" s="75"/>
      <c r="C24" s="74" t="s">
        <v>215</v>
      </c>
      <c r="D24" s="75">
        <v>8.11</v>
      </c>
      <c r="E24" s="76"/>
      <c r="F24" s="75"/>
    </row>
    <row r="25" ht="13" customHeight="1" spans="1:6">
      <c r="A25" s="74"/>
      <c r="B25" s="75"/>
      <c r="C25" s="74" t="s">
        <v>216</v>
      </c>
      <c r="D25" s="75"/>
      <c r="E25" s="76"/>
      <c r="F25" s="75"/>
    </row>
    <row r="26" ht="13" customHeight="1" spans="1:6">
      <c r="A26" s="74"/>
      <c r="B26" s="77"/>
      <c r="C26" s="74" t="s">
        <v>217</v>
      </c>
      <c r="D26" s="75"/>
      <c r="E26" s="74"/>
      <c r="F26" s="77"/>
    </row>
    <row r="27" ht="13" customHeight="1" spans="1:6">
      <c r="A27" s="74"/>
      <c r="B27" s="75"/>
      <c r="C27" s="74" t="s">
        <v>218</v>
      </c>
      <c r="D27" s="75"/>
      <c r="E27" s="76"/>
      <c r="F27" s="75"/>
    </row>
    <row r="28" ht="13" customHeight="1" spans="1:6">
      <c r="A28" s="74"/>
      <c r="B28" s="75"/>
      <c r="C28" s="74" t="s">
        <v>219</v>
      </c>
      <c r="D28" s="75"/>
      <c r="E28" s="76"/>
      <c r="F28" s="75"/>
    </row>
    <row r="29" ht="13" customHeight="1" spans="1:6">
      <c r="A29" s="74"/>
      <c r="B29" s="75"/>
      <c r="C29" s="74" t="s">
        <v>220</v>
      </c>
      <c r="D29" s="75"/>
      <c r="E29" s="76"/>
      <c r="F29" s="75"/>
    </row>
    <row r="30" ht="13" customHeight="1" spans="1:6">
      <c r="A30" s="74"/>
      <c r="B30" s="75"/>
      <c r="C30" s="74" t="s">
        <v>221</v>
      </c>
      <c r="D30" s="75"/>
      <c r="E30" s="76"/>
      <c r="F30" s="75"/>
    </row>
    <row r="31" ht="13" customHeight="1" spans="1:6">
      <c r="A31" s="74"/>
      <c r="B31" s="75"/>
      <c r="C31" s="74" t="s">
        <v>222</v>
      </c>
      <c r="D31" s="75"/>
      <c r="E31" s="76"/>
      <c r="F31" s="75"/>
    </row>
    <row r="32" ht="13" customHeight="1" spans="1:6">
      <c r="A32" s="74"/>
      <c r="B32" s="75"/>
      <c r="C32" s="74" t="s">
        <v>223</v>
      </c>
      <c r="D32" s="75"/>
      <c r="E32" s="76"/>
      <c r="F32" s="75"/>
    </row>
    <row r="33" ht="13" customHeight="1" spans="1:6">
      <c r="A33" s="74"/>
      <c r="B33" s="75"/>
      <c r="C33" s="74" t="s">
        <v>224</v>
      </c>
      <c r="D33" s="75"/>
      <c r="E33" s="76"/>
      <c r="F33" s="75"/>
    </row>
    <row r="34" ht="13" customHeight="1" spans="1:6">
      <c r="A34" s="78" t="s">
        <v>46</v>
      </c>
      <c r="B34" s="75">
        <f>SUM(B6+B15+B16+B17+B20)</f>
        <v>124.14</v>
      </c>
      <c r="C34" s="78" t="s">
        <v>47</v>
      </c>
      <c r="D34" s="75">
        <f>SUM(D6:D33)</f>
        <v>124.14</v>
      </c>
      <c r="E34" s="78" t="s">
        <v>47</v>
      </c>
      <c r="F34" s="79">
        <v>124.14</v>
      </c>
    </row>
    <row r="35" ht="13" customHeight="1" spans="1:6">
      <c r="A35" s="74" t="s">
        <v>225</v>
      </c>
      <c r="B35" s="75">
        <f>SUM(B36:B40)</f>
        <v>0</v>
      </c>
      <c r="C35" s="74" t="s">
        <v>226</v>
      </c>
      <c r="D35" s="75"/>
      <c r="E35" s="76" t="s">
        <v>227</v>
      </c>
      <c r="F35" s="75">
        <f>SUM(F36:F37)</f>
        <v>0</v>
      </c>
    </row>
    <row r="36" ht="13" customHeight="1" spans="1:6">
      <c r="A36" s="74" t="s">
        <v>228</v>
      </c>
      <c r="B36" s="75"/>
      <c r="C36" s="74"/>
      <c r="D36" s="75"/>
      <c r="E36" s="76" t="s">
        <v>229</v>
      </c>
      <c r="F36" s="75"/>
    </row>
    <row r="37" ht="13" customHeight="1" spans="1:6">
      <c r="A37" s="74" t="s">
        <v>230</v>
      </c>
      <c r="B37" s="75"/>
      <c r="C37" s="74"/>
      <c r="D37" s="75"/>
      <c r="E37" s="76" t="s">
        <v>231</v>
      </c>
      <c r="F37" s="75"/>
    </row>
    <row r="38" ht="13" customHeight="1" spans="1:6">
      <c r="A38" s="74" t="s">
        <v>232</v>
      </c>
      <c r="B38" s="75"/>
      <c r="C38" s="74"/>
      <c r="D38" s="75"/>
      <c r="E38" s="76" t="s">
        <v>87</v>
      </c>
      <c r="F38" s="75"/>
    </row>
    <row r="39" ht="13" customHeight="1" spans="1:6">
      <c r="A39" s="74" t="s">
        <v>233</v>
      </c>
      <c r="B39" s="75"/>
      <c r="C39" s="74"/>
      <c r="D39" s="75"/>
      <c r="E39" s="76"/>
      <c r="F39" s="75"/>
    </row>
    <row r="40" ht="13" customHeight="1" spans="1:6">
      <c r="A40" s="74" t="s">
        <v>234</v>
      </c>
      <c r="B40" s="75"/>
      <c r="C40" s="74"/>
      <c r="D40" s="75"/>
      <c r="E40" s="76"/>
      <c r="F40" s="75"/>
    </row>
    <row r="41" ht="13" customHeight="1" spans="1:6">
      <c r="A41" s="78" t="s">
        <v>235</v>
      </c>
      <c r="B41" s="75">
        <f>B34+B35</f>
        <v>124.14</v>
      </c>
      <c r="C41" s="78" t="s">
        <v>236</v>
      </c>
      <c r="D41" s="75">
        <f>D34+D35</f>
        <v>124.14</v>
      </c>
      <c r="E41" s="78" t="s">
        <v>236</v>
      </c>
      <c r="F41" s="75">
        <f>F34+F35</f>
        <v>124.14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opLeftCell="A7" workbookViewId="0">
      <selection activeCell="M14" sqref="M14"/>
    </sheetView>
  </sheetViews>
  <sheetFormatPr defaultColWidth="10" defaultRowHeight="13.5"/>
  <cols>
    <col min="1" max="1" width="4.66666666666667" customWidth="1"/>
    <col min="2" max="3" width="3" customWidth="1"/>
    <col min="4" max="4" width="5.66666666666667" customWidth="1"/>
    <col min="5" max="5" width="31.5583333333333" style="54" customWidth="1"/>
    <col min="6" max="8" width="13.4583333333333" customWidth="1"/>
    <col min="9" max="17" width="3.66666666666667" customWidth="1"/>
    <col min="18" max="25" width="3.21666666666667" customWidth="1"/>
    <col min="26" max="30" width="3.78333333333333" customWidth="1"/>
    <col min="31" max="31" width="9.75833333333333" customWidth="1"/>
  </cols>
  <sheetData>
    <row r="1" ht="12" customHeight="1" spans="1:30">
      <c r="A1" s="10"/>
      <c r="D1" s="10"/>
      <c r="E1" s="55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237</v>
      </c>
      <c r="AD1" s="70"/>
    </row>
    <row r="2" ht="26.45" customHeight="1" spans="4:30">
      <c r="D2" s="11" t="s">
        <v>238</v>
      </c>
      <c r="E2" s="5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55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71" t="s">
        <v>5</v>
      </c>
      <c r="AD3" s="72"/>
    </row>
    <row r="4" ht="14.25" customHeight="1" spans="1:30">
      <c r="A4" s="12" t="s">
        <v>58</v>
      </c>
      <c r="B4" s="12"/>
      <c r="C4" s="12"/>
      <c r="D4" s="12" t="s">
        <v>239</v>
      </c>
      <c r="E4" s="13" t="s">
        <v>240</v>
      </c>
      <c r="F4" s="12" t="s">
        <v>241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65</v>
      </c>
      <c r="B5" s="12" t="s">
        <v>66</v>
      </c>
      <c r="C5" s="12" t="s">
        <v>67</v>
      </c>
      <c r="D5" s="12"/>
      <c r="E5" s="13"/>
      <c r="F5" s="12" t="s">
        <v>61</v>
      </c>
      <c r="G5" s="12" t="s">
        <v>242</v>
      </c>
      <c r="H5" s="12"/>
      <c r="I5" s="12"/>
      <c r="J5" s="12"/>
      <c r="K5" s="12"/>
      <c r="L5" s="12"/>
      <c r="M5" s="12"/>
      <c r="N5" s="12"/>
      <c r="O5" s="12"/>
      <c r="P5" s="12" t="s">
        <v>243</v>
      </c>
      <c r="Q5" s="12" t="s">
        <v>244</v>
      </c>
      <c r="R5" s="12" t="s">
        <v>245</v>
      </c>
      <c r="S5" s="12"/>
      <c r="T5" s="12"/>
      <c r="U5" s="12" t="s">
        <v>246</v>
      </c>
      <c r="V5" s="12"/>
      <c r="W5" s="12"/>
      <c r="X5" s="12"/>
      <c r="Y5" s="12" t="s">
        <v>247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3"/>
      <c r="F6" s="12"/>
      <c r="G6" s="12" t="s">
        <v>11</v>
      </c>
      <c r="H6" s="12" t="s">
        <v>248</v>
      </c>
      <c r="I6" s="12" t="s">
        <v>249</v>
      </c>
      <c r="J6" s="12"/>
      <c r="K6" s="12"/>
      <c r="L6" s="12"/>
      <c r="M6" s="12"/>
      <c r="N6" s="12"/>
      <c r="O6" s="12"/>
      <c r="P6" s="12"/>
      <c r="Q6" s="12"/>
      <c r="R6" s="12" t="s">
        <v>68</v>
      </c>
      <c r="S6" s="12" t="s">
        <v>250</v>
      </c>
      <c r="T6" s="12" t="s">
        <v>251</v>
      </c>
      <c r="U6" s="12" t="s">
        <v>68</v>
      </c>
      <c r="V6" s="12" t="s">
        <v>252</v>
      </c>
      <c r="W6" s="12" t="s">
        <v>253</v>
      </c>
      <c r="X6" s="12" t="s">
        <v>251</v>
      </c>
      <c r="Y6" s="12" t="s">
        <v>68</v>
      </c>
      <c r="Z6" s="12" t="s">
        <v>254</v>
      </c>
      <c r="AA6" s="12" t="s">
        <v>255</v>
      </c>
      <c r="AB6" s="12" t="s">
        <v>256</v>
      </c>
      <c r="AC6" s="12" t="s">
        <v>257</v>
      </c>
      <c r="AD6" s="12" t="s">
        <v>258</v>
      </c>
    </row>
    <row r="7" ht="95" customHeight="1" spans="1:30">
      <c r="A7" s="12"/>
      <c r="B7" s="12"/>
      <c r="C7" s="12"/>
      <c r="D7" s="12"/>
      <c r="E7" s="13"/>
      <c r="F7" s="12"/>
      <c r="G7" s="12"/>
      <c r="H7" s="12"/>
      <c r="I7" s="12" t="s">
        <v>68</v>
      </c>
      <c r="J7" s="12" t="s">
        <v>259</v>
      </c>
      <c r="K7" s="12" t="s">
        <v>260</v>
      </c>
      <c r="L7" s="12" t="s">
        <v>261</v>
      </c>
      <c r="M7" s="12" t="s">
        <v>262</v>
      </c>
      <c r="N7" s="12" t="s">
        <v>263</v>
      </c>
      <c r="O7" s="12" t="s">
        <v>264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="53" customFormat="1" ht="18" customHeight="1" spans="1:30">
      <c r="A8" s="12" t="s">
        <v>81</v>
      </c>
      <c r="B8" s="12" t="s">
        <v>81</v>
      </c>
      <c r="C8" s="12" t="s">
        <v>81</v>
      </c>
      <c r="D8" s="12" t="s">
        <v>81</v>
      </c>
      <c r="E8" s="13" t="s">
        <v>81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53" customFormat="1" ht="24" customHeight="1" spans="1:30">
      <c r="A9" s="27"/>
      <c r="B9" s="27"/>
      <c r="C9" s="27"/>
      <c r="D9" s="27" t="s">
        <v>265</v>
      </c>
      <c r="E9" s="27" t="s">
        <v>266</v>
      </c>
      <c r="F9" s="57">
        <v>124.136014</v>
      </c>
      <c r="G9" s="57">
        <v>124.136014</v>
      </c>
      <c r="H9" s="58">
        <v>124.136014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</row>
    <row r="10" s="53" customFormat="1" ht="24" customHeight="1" spans="1:30">
      <c r="A10" s="59" t="s">
        <v>84</v>
      </c>
      <c r="B10" s="59" t="s">
        <v>85</v>
      </c>
      <c r="C10" s="59" t="s">
        <v>86</v>
      </c>
      <c r="D10" s="60" t="s">
        <v>87</v>
      </c>
      <c r="E10" s="32" t="s">
        <v>88</v>
      </c>
      <c r="F10" s="57">
        <v>74.572339</v>
      </c>
      <c r="G10" s="57">
        <v>74.572339</v>
      </c>
      <c r="H10" s="58">
        <v>74.572339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</row>
    <row r="11" s="53" customFormat="1" ht="24" customHeight="1" spans="1:30">
      <c r="A11" s="59" t="s">
        <v>84</v>
      </c>
      <c r="B11" s="59" t="s">
        <v>85</v>
      </c>
      <c r="C11" s="59" t="s">
        <v>89</v>
      </c>
      <c r="D11" s="60" t="s">
        <v>87</v>
      </c>
      <c r="E11" s="33" t="s">
        <v>90</v>
      </c>
      <c r="F11" s="57">
        <v>8.9</v>
      </c>
      <c r="G11" s="57">
        <v>8.9</v>
      </c>
      <c r="H11" s="58">
        <v>8.9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</row>
    <row r="12" s="53" customFormat="1" ht="24" customHeight="1" spans="1:30">
      <c r="A12" s="59" t="s">
        <v>91</v>
      </c>
      <c r="B12" s="59" t="s">
        <v>92</v>
      </c>
      <c r="C12" s="59" t="s">
        <v>86</v>
      </c>
      <c r="D12" s="60" t="s">
        <v>87</v>
      </c>
      <c r="E12" s="33" t="s">
        <v>94</v>
      </c>
      <c r="F12" s="57">
        <v>6.59318</v>
      </c>
      <c r="G12" s="57">
        <v>6.59318</v>
      </c>
      <c r="H12" s="58">
        <v>6.59318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 s="53" customFormat="1" ht="24" customHeight="1" spans="1:30">
      <c r="A13" s="59" t="s">
        <v>91</v>
      </c>
      <c r="B13" s="59" t="s">
        <v>92</v>
      </c>
      <c r="C13" s="59" t="s">
        <v>92</v>
      </c>
      <c r="D13" s="59" t="s">
        <v>87</v>
      </c>
      <c r="E13" s="32" t="s">
        <v>95</v>
      </c>
      <c r="F13" s="57">
        <v>10.806848</v>
      </c>
      <c r="G13" s="57">
        <v>10.806848</v>
      </c>
      <c r="H13" s="58">
        <v>10.806848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4" s="53" customFormat="1" ht="24" customHeight="1" spans="1:30">
      <c r="A14" s="59" t="s">
        <v>91</v>
      </c>
      <c r="B14" s="59" t="s">
        <v>92</v>
      </c>
      <c r="C14" s="59" t="s">
        <v>96</v>
      </c>
      <c r="D14" s="59" t="s">
        <v>87</v>
      </c>
      <c r="E14" s="27" t="s">
        <v>97</v>
      </c>
      <c r="F14" s="57">
        <v>5.096224</v>
      </c>
      <c r="G14" s="57">
        <v>5.096224</v>
      </c>
      <c r="H14" s="58">
        <v>5.096224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</row>
    <row r="15" s="53" customFormat="1" ht="24" customHeight="1" spans="1:30">
      <c r="A15" s="61" t="s">
        <v>98</v>
      </c>
      <c r="B15" s="61" t="s">
        <v>99</v>
      </c>
      <c r="C15" s="61" t="s">
        <v>86</v>
      </c>
      <c r="D15" s="61" t="s">
        <v>87</v>
      </c>
      <c r="E15" s="62" t="s">
        <v>100</v>
      </c>
      <c r="F15" s="58">
        <v>5.268338</v>
      </c>
      <c r="G15" s="58">
        <v>5.268338</v>
      </c>
      <c r="H15" s="58">
        <v>5.268338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 s="53" customFormat="1" ht="24" customHeight="1" spans="1:30">
      <c r="A16" s="63" t="s">
        <v>98</v>
      </c>
      <c r="B16" s="63" t="s">
        <v>99</v>
      </c>
      <c r="C16" s="63" t="s">
        <v>101</v>
      </c>
      <c r="D16" s="63" t="s">
        <v>87</v>
      </c>
      <c r="E16" s="64" t="s">
        <v>267</v>
      </c>
      <c r="F16" s="65">
        <v>4.793949</v>
      </c>
      <c r="G16" s="65">
        <v>4.793949</v>
      </c>
      <c r="H16" s="65">
        <v>4.793949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="53" customFormat="1" ht="24" customHeight="1" spans="1:30">
      <c r="A17" s="63" t="s">
        <v>103</v>
      </c>
      <c r="B17" s="63" t="s">
        <v>89</v>
      </c>
      <c r="C17" s="63" t="s">
        <v>86</v>
      </c>
      <c r="D17" s="63" t="s">
        <v>87</v>
      </c>
      <c r="E17" s="64" t="s">
        <v>104</v>
      </c>
      <c r="F17" s="65">
        <v>8.105136</v>
      </c>
      <c r="G17" s="65">
        <v>8.105136</v>
      </c>
      <c r="H17" s="65">
        <v>8.105136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1:30">
      <c r="A18" s="66"/>
      <c r="B18" s="66"/>
      <c r="C18" s="66"/>
      <c r="D18" s="66"/>
      <c r="E18" s="67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118055555555556" right="0.0388888888888889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opLeftCell="A4" workbookViewId="0">
      <selection activeCell="I9" sqref="I9"/>
    </sheetView>
  </sheetViews>
  <sheetFormatPr defaultColWidth="10" defaultRowHeight="13.5"/>
  <cols>
    <col min="1" max="3" width="3.75833333333333" style="1" customWidth="1"/>
    <col min="4" max="4" width="7.5" style="1" customWidth="1"/>
    <col min="5" max="5" width="28.6666666666667" style="18" customWidth="1"/>
    <col min="6" max="6" width="8.63333333333333" style="1" customWidth="1"/>
    <col min="7" max="7" width="9.36666666666667" style="1" customWidth="1"/>
    <col min="8" max="8" width="7.5" style="1" customWidth="1"/>
    <col min="9" max="9" width="6.25833333333333" style="1" customWidth="1"/>
    <col min="10" max="10" width="10.5583333333333" style="1" customWidth="1"/>
    <col min="11" max="11" width="5.25833333333333" style="1" customWidth="1"/>
    <col min="12" max="12" width="11.0916666666667" style="1" customWidth="1"/>
    <col min="13" max="13" width="6" style="1" customWidth="1"/>
    <col min="14" max="14" width="9.63333333333333" style="1" customWidth="1"/>
    <col min="15" max="15" width="3.89166666666667" style="1" customWidth="1"/>
    <col min="16" max="16" width="8.725" style="1" customWidth="1"/>
    <col min="17" max="25" width="3.89166666666667" style="1" customWidth="1"/>
    <col min="26" max="26" width="9.75833333333333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1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268</v>
      </c>
      <c r="Y1" s="9"/>
    </row>
    <row r="2" ht="19.5" customHeight="1" spans="1:25">
      <c r="A2" s="3" t="s">
        <v>269</v>
      </c>
      <c r="B2" s="3"/>
      <c r="C2" s="3"/>
      <c r="D2" s="3"/>
      <c r="E2" s="2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2" t="s">
        <v>5</v>
      </c>
      <c r="X3" s="52"/>
      <c r="Y3" s="52"/>
    </row>
    <row r="4" ht="25.5" customHeight="1" spans="1:25">
      <c r="A4" s="4" t="s">
        <v>58</v>
      </c>
      <c r="B4" s="4"/>
      <c r="C4" s="4"/>
      <c r="D4" s="4" t="s">
        <v>239</v>
      </c>
      <c r="E4" s="4" t="s">
        <v>270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5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3" customHeight="1" spans="1:25">
      <c r="A7" s="21"/>
      <c r="B7" s="22"/>
      <c r="C7" s="23"/>
      <c r="D7" s="24" t="s">
        <v>82</v>
      </c>
      <c r="E7" s="25" t="s">
        <v>83</v>
      </c>
      <c r="F7" s="26">
        <f>SUM(F8:F15)</f>
        <v>124.135762</v>
      </c>
      <c r="G7" s="26">
        <f>H7+I7+J7</f>
        <v>120.035762</v>
      </c>
      <c r="H7" s="26">
        <f>H8+H11+H12+H13+H14+H15</f>
        <v>97.817749</v>
      </c>
      <c r="I7" s="28">
        <f>I8+I9</f>
        <v>13.830856</v>
      </c>
      <c r="J7" s="28">
        <f>J10+J14</f>
        <v>8.387157</v>
      </c>
      <c r="K7" s="28"/>
      <c r="L7" s="39">
        <v>4.1</v>
      </c>
      <c r="M7" s="39"/>
      <c r="N7" s="39">
        <v>4.1</v>
      </c>
      <c r="O7" s="40"/>
      <c r="P7" s="8"/>
      <c r="Q7" s="8"/>
      <c r="R7" s="8"/>
      <c r="S7" s="8"/>
      <c r="T7" s="8"/>
      <c r="U7" s="8"/>
      <c r="V7" s="8"/>
      <c r="W7" s="8"/>
      <c r="X7" s="8"/>
      <c r="Y7" s="8"/>
    </row>
    <row r="8" ht="27" customHeight="1" spans="1:25">
      <c r="A8" s="27" t="s">
        <v>84</v>
      </c>
      <c r="B8" s="27" t="s">
        <v>85</v>
      </c>
      <c r="C8" s="27" t="s">
        <v>86</v>
      </c>
      <c r="D8" s="27" t="s">
        <v>87</v>
      </c>
      <c r="E8" s="27" t="s">
        <v>88</v>
      </c>
      <c r="F8" s="26">
        <f>H8+I8</f>
        <v>74.572339</v>
      </c>
      <c r="G8" s="28">
        <f>H8+I8</f>
        <v>74.572339</v>
      </c>
      <c r="H8" s="29">
        <v>65.541483</v>
      </c>
      <c r="I8" s="29">
        <v>9.030856</v>
      </c>
      <c r="J8" s="29"/>
      <c r="K8" s="41"/>
      <c r="L8" s="42"/>
      <c r="M8" s="42"/>
      <c r="N8" s="42"/>
      <c r="O8" s="43"/>
      <c r="P8" s="8"/>
      <c r="Q8" s="8"/>
      <c r="R8" s="8"/>
      <c r="S8" s="8"/>
      <c r="T8" s="8"/>
      <c r="U8" s="8"/>
      <c r="V8" s="8"/>
      <c r="W8" s="8"/>
      <c r="X8" s="8"/>
      <c r="Y8" s="8"/>
    </row>
    <row r="9" ht="27" customHeight="1" spans="1:25">
      <c r="A9" s="27" t="s">
        <v>84</v>
      </c>
      <c r="B9" s="27" t="s">
        <v>85</v>
      </c>
      <c r="C9" s="27" t="s">
        <v>89</v>
      </c>
      <c r="D9" s="27" t="s">
        <v>87</v>
      </c>
      <c r="E9" s="27" t="s">
        <v>90</v>
      </c>
      <c r="F9" s="26">
        <f>G9+L9</f>
        <v>8.9</v>
      </c>
      <c r="G9" s="26">
        <v>4.8</v>
      </c>
      <c r="H9" s="30"/>
      <c r="I9" s="29">
        <v>4.8</v>
      </c>
      <c r="J9" s="29"/>
      <c r="K9" s="41"/>
      <c r="L9" s="29">
        <v>4.1</v>
      </c>
      <c r="M9" s="29"/>
      <c r="N9" s="29">
        <v>4.1</v>
      </c>
      <c r="O9" s="40"/>
      <c r="P9" s="8"/>
      <c r="Q9" s="8"/>
      <c r="R9" s="8"/>
      <c r="S9" s="8"/>
      <c r="T9" s="8"/>
      <c r="U9" s="8"/>
      <c r="V9" s="8"/>
      <c r="W9" s="8"/>
      <c r="X9" s="8"/>
      <c r="Y9" s="8"/>
    </row>
    <row r="10" ht="27" customHeight="1" spans="1:25">
      <c r="A10" s="21" t="s">
        <v>91</v>
      </c>
      <c r="B10" s="21" t="s">
        <v>92</v>
      </c>
      <c r="C10" s="21" t="s">
        <v>86</v>
      </c>
      <c r="D10" s="31" t="s">
        <v>93</v>
      </c>
      <c r="E10" s="32" t="s">
        <v>271</v>
      </c>
      <c r="F10" s="26">
        <f t="shared" ref="F10:F15" si="0">G10+L10</f>
        <v>6.59318</v>
      </c>
      <c r="G10" s="26">
        <f>J10</f>
        <v>6.59318</v>
      </c>
      <c r="H10" s="30"/>
      <c r="I10" s="44"/>
      <c r="J10" s="29">
        <v>6.59318</v>
      </c>
      <c r="K10" s="41"/>
      <c r="L10" s="29"/>
      <c r="M10" s="29"/>
      <c r="N10" s="29"/>
      <c r="O10" s="40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27" customHeight="1" spans="1:25">
      <c r="A11" s="21" t="s">
        <v>91</v>
      </c>
      <c r="B11" s="21" t="s">
        <v>92</v>
      </c>
      <c r="C11" s="21" t="s">
        <v>92</v>
      </c>
      <c r="D11" s="31" t="s">
        <v>93</v>
      </c>
      <c r="E11" s="33" t="s">
        <v>272</v>
      </c>
      <c r="F11" s="26">
        <f t="shared" si="0"/>
        <v>10.806848</v>
      </c>
      <c r="G11" s="26">
        <f>H11+I11+J11+K11</f>
        <v>10.806848</v>
      </c>
      <c r="H11" s="30">
        <v>10.806848</v>
      </c>
      <c r="I11" s="44"/>
      <c r="J11" s="29"/>
      <c r="K11" s="41"/>
      <c r="L11" s="29"/>
      <c r="M11" s="29"/>
      <c r="N11" s="29"/>
      <c r="O11" s="40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27" customHeight="1" spans="1:25">
      <c r="A12" s="21" t="s">
        <v>91</v>
      </c>
      <c r="B12" s="21" t="s">
        <v>92</v>
      </c>
      <c r="C12" s="21" t="s">
        <v>96</v>
      </c>
      <c r="D12" s="31"/>
      <c r="E12" s="33" t="s">
        <v>273</v>
      </c>
      <c r="F12" s="26">
        <f t="shared" si="0"/>
        <v>5.096224</v>
      </c>
      <c r="G12" s="26">
        <f>H12+I12+J12+K12</f>
        <v>5.096224</v>
      </c>
      <c r="H12" s="30">
        <v>5.096224</v>
      </c>
      <c r="I12" s="44"/>
      <c r="J12" s="29"/>
      <c r="K12" s="45"/>
      <c r="L12" s="46"/>
      <c r="M12" s="46"/>
      <c r="N12" s="46"/>
      <c r="O12" s="40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27" customHeight="1" spans="1:25">
      <c r="A13" s="34" t="s">
        <v>98</v>
      </c>
      <c r="B13" s="34" t="s">
        <v>99</v>
      </c>
      <c r="C13" s="34" t="s">
        <v>86</v>
      </c>
      <c r="D13" s="34" t="s">
        <v>93</v>
      </c>
      <c r="E13" s="35" t="s">
        <v>100</v>
      </c>
      <c r="F13" s="26">
        <f t="shared" si="0"/>
        <v>5.268338</v>
      </c>
      <c r="G13" s="26">
        <f>H13+I13+J13+K13</f>
        <v>5.268338</v>
      </c>
      <c r="H13" s="30">
        <v>5.268338</v>
      </c>
      <c r="I13" s="29"/>
      <c r="J13" s="29"/>
      <c r="K13" s="45"/>
      <c r="L13" s="46"/>
      <c r="M13" s="46"/>
      <c r="N13" s="46"/>
      <c r="O13" s="40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27" customHeight="1" spans="1:25">
      <c r="A14" s="34" t="s">
        <v>98</v>
      </c>
      <c r="B14" s="34" t="s">
        <v>99</v>
      </c>
      <c r="C14" s="34" t="s">
        <v>101</v>
      </c>
      <c r="D14" s="34"/>
      <c r="E14" s="35" t="s">
        <v>102</v>
      </c>
      <c r="F14" s="26">
        <f t="shared" si="0"/>
        <v>4.793697</v>
      </c>
      <c r="G14" s="26">
        <f>H14+J14</f>
        <v>4.793697</v>
      </c>
      <c r="H14" s="30">
        <v>2.99972</v>
      </c>
      <c r="I14" s="29"/>
      <c r="J14" s="47">
        <v>1.793977</v>
      </c>
      <c r="K14" s="48"/>
      <c r="L14" s="49"/>
      <c r="M14" s="49"/>
      <c r="N14" s="49"/>
      <c r="O14" s="40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27" customHeight="1" spans="1:25">
      <c r="A15" s="34" t="s">
        <v>103</v>
      </c>
      <c r="B15" s="34" t="s">
        <v>89</v>
      </c>
      <c r="C15" s="34" t="s">
        <v>86</v>
      </c>
      <c r="D15" s="34" t="s">
        <v>93</v>
      </c>
      <c r="E15" s="35" t="s">
        <v>104</v>
      </c>
      <c r="F15" s="26">
        <f t="shared" si="0"/>
        <v>8.105136</v>
      </c>
      <c r="G15" s="26">
        <f>H15+I15+J15+K15</f>
        <v>8.105136</v>
      </c>
      <c r="H15" s="30">
        <v>8.105136</v>
      </c>
      <c r="I15" s="46"/>
      <c r="J15" s="49"/>
      <c r="K15" s="49"/>
      <c r="L15" s="49"/>
      <c r="M15" s="49"/>
      <c r="N15" s="50"/>
      <c r="O15" s="40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27" customHeight="1" spans="1:25">
      <c r="A16" s="4"/>
      <c r="B16" s="4"/>
      <c r="C16" s="4"/>
      <c r="D16" s="4"/>
      <c r="E16" s="5"/>
      <c r="F16" s="36"/>
      <c r="G16" s="36"/>
      <c r="H16" s="36"/>
      <c r="I16" s="51"/>
      <c r="J16" s="51"/>
      <c r="K16" s="51"/>
      <c r="L16" s="51"/>
      <c r="M16" s="51"/>
      <c r="N16" s="5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27" customHeight="1" spans="1:25">
      <c r="A17" s="5"/>
      <c r="B17" s="5"/>
      <c r="C17" s="5"/>
      <c r="D17" s="7"/>
      <c r="E17" s="5"/>
      <c r="F17" s="37"/>
      <c r="G17" s="37"/>
      <c r="H17" s="3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6:8">
      <c r="F18" s="38"/>
      <c r="G18" s="38"/>
      <c r="H18" s="38"/>
    </row>
    <row r="19" spans="6:8">
      <c r="F19" s="38"/>
      <c r="G19" s="38"/>
      <c r="H19" s="38"/>
    </row>
    <row r="20" spans="6:8">
      <c r="F20" s="38"/>
      <c r="G20" s="38"/>
      <c r="H20" s="3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J8" sqref="J8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8333333333333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8333333333333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274</v>
      </c>
      <c r="Y1" s="9"/>
    </row>
    <row r="2" ht="19.5" customHeight="1" spans="1:25">
      <c r="A2" s="3" t="s">
        <v>275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5</v>
      </c>
      <c r="Y3" s="9"/>
    </row>
    <row r="4" ht="14.25" customHeight="1" spans="1:25">
      <c r="A4" s="4" t="s">
        <v>58</v>
      </c>
      <c r="B4" s="4"/>
      <c r="C4" s="4"/>
      <c r="D4" s="4" t="s">
        <v>239</v>
      </c>
      <c r="E4" s="4" t="s">
        <v>270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29" customHeight="1" spans="1:5">
      <c r="A12" s="2" t="s">
        <v>276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2021-03-22T02:21:37Z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