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 firstSheet="1" activeTab="5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<sst xmlns="http://schemas.openxmlformats.org/spreadsheetml/2006/main" count="532" uniqueCount="285">
  <si>
    <t>2021年部门预算报表</t>
  </si>
  <si>
    <t xml:space="preserve">        报送单位：鹿寨县房产交易中心</t>
  </si>
  <si>
    <t xml:space="preserve">        报送日期：2021年2月9日</t>
  </si>
  <si>
    <t>单位负责人签章：</t>
  </si>
  <si>
    <t>财务负责人签章：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</si>
  <si>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</si>
  <si>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</si>
  <si>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</si>
  <si>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</si>
  <si>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</si>
  <si>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</si>
  <si>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</si>
  <si>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</si>
  <si>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</si>
  <si>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</si>
  <si>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</si>
  <si>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</si>
  <si>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</si>
  <si>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</si>
  <si>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</si>
  <si>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</si>
  <si>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</si>
  <si>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</si>
  <si>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</si>
  <si>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</si>
  <si>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</si>
  <si>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</si>
  <si>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</si>
  <si>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</si>
  <si>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</si>
  <si>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</si>
  <si>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</si>
  <si>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</si>
  <si>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</si>
  <si>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</si>
  <si>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</si>
  <si>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</si>
  <si>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</si>
  <si>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</si>
  <si>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</si>
  <si>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</si>
  <si>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</si>
  <si>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</si>
  <si>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</si>
  <si>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</si>
  <si>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</si>
  <si>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</si>
  <si>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</si>
  <si>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</si>
  <si>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</si>
  <si>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</si>
  <si>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</si>
  <si>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</si>
  <si>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</si>
  <si>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</si>
  <si>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</si>
  <si>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</si>
  <si>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</si>
  <si>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</si>
  <si>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</si>
  <si>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</si>
  <si>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</si>
  <si>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</si>
  <si>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</si>
  <si>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</si>
  <si>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</si>
  <si>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</si>
  <si>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</si>
  <si>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</si>
  <si>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</si>
  <si>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</si>
  <si>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</si>
  <si>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</si>
  <si>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</si>
  <si>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</si>
  <si>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</si>
  <si>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</si>
  <si>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</si>
  <si>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</si>
  <si>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</si>
  <si>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</si>
  <si>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</si>
  <si>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</si>
  <si>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</si>
  <si>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123004</t>
  </si>
  <si>
    <t xml:space="preserve">  鹿寨县房产交易中心</t>
  </si>
  <si>
    <t>208</t>
  </si>
  <si>
    <t>05</t>
  </si>
  <si>
    <t>02</t>
  </si>
  <si>
    <t xml:space="preserve">    </t>
  </si>
  <si>
    <t xml:space="preserve">    事业单位离退休</t>
  </si>
  <si>
    <t xml:space="preserve">    机关事业单位基本养老保险缴费支出</t>
  </si>
  <si>
    <t>06</t>
  </si>
  <si>
    <t xml:space="preserve">    机关事业单位基本职业年金缴费支出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</si>
  <si>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</si>
  <si>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</si>
  <si>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</si>
  <si>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</si>
  <si>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</si>
  <si>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</si>
  <si>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03</t>
  </si>
  <si>
    <t>99</t>
  </si>
  <si>
    <t xml:space="preserve">    其他城乡社区住宅支出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</si>
  <si>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</si>
  <si>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</si>
  <si>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</si>
  <si>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</si>
  <si>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</si>
  <si>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</si>
  <si>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</si>
  <si>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</si>
  <si>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</si>
  <si>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</si>
  <si>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</si>
  <si>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</si>
  <si>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</si>
  <si>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</si>
  <si>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</si>
  <si>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</si>
  <si>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</si>
  <si>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</si>
  <si>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</si>
  <si>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</si>
  <si>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</si>
  <si>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</si>
  <si>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</si>
  <si>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</si>
  <si>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</si>
  <si>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其他商品和服务支出</t>
  </si>
  <si>
    <t>工会经费</t>
  </si>
  <si>
    <t>公务用车运行维护费</t>
  </si>
  <si>
    <t>对个人和家庭的补助支出</t>
  </si>
  <si>
    <t>退休费</t>
  </si>
  <si>
    <t>生活补助</t>
  </si>
  <si>
    <t>奖励金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</si>
  <si>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</si>
  <si>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</si>
  <si>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</si>
  <si>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</si>
  <si>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</si>
  <si>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</si>
  <si>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</si>
  <si>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</si>
  <si>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</si>
  <si>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</si>
  <si>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</si>
  <si>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</si>
  <si>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</si>
  <si>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</si>
  <si>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</si>
  <si>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</si>
  <si>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</si>
  <si>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</si>
  <si>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</si>
  <si>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</si>
  <si>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</si>
  <si>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</si>
  <si>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</si>
  <si>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</si>
  <si>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</si>
  <si>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</si>
  <si>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</si>
  <si>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</si>
  <si>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</si>
  <si>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</si>
  <si>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</si>
  <si>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</si>
  <si>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</si>
  <si>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</si>
  <si>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</si>
  <si>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</si>
  <si>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</si>
  <si>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</si>
  <si>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</si>
  <si>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</si>
  <si>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</si>
  <si>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</si>
  <si>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</si>
  <si>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</si>
  <si>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</si>
  <si>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</si>
  <si>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</si>
  <si>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</si>
  <si>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</si>
  <si>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</si>
  <si>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</si>
  <si>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</si>
  <si>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</si>
  <si>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</si>
  <si>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</si>
  <si>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</si>
  <si>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</si>
  <si>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</si>
  <si>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</si>
  <si>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</si>
  <si>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</si>
  <si>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</si>
  <si>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</si>
  <si>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</si>
  <si>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</si>
  <si>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</si>
  <si>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</si>
  <si>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</si>
  <si>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</si>
  <si>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</si>
  <si>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</si>
  <si>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</si>
  <si>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</si>
  <si>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</si>
  <si>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</si>
  <si>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</si>
  <si>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</si>
  <si>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</si>
  <si>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</si>
  <si>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</si>
  <si>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</si>
  <si>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</si>
  <si>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</si>
  <si>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</si>
  <si>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</si>
  <si>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</si>
  <si>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</si>
  <si>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</si>
  <si>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</si>
  <si>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</si>
  <si>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</si>
  <si>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</si>
  <si>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</si>
  <si>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</si>
  <si>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</si>
  <si>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</si>
  <si>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</si>
  <si>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</si>
  <si>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</si>
  <si>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</si>
  <si>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</si>
  <si>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</si>
  <si>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</si>
  <si>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</si>
  <si>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</si>
  <si>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</si>
  <si>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</si>
  <si>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</si>
  <si>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</si>
  <si>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</si>
  <si>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</si>
  <si>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</si>
  <si>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</si>
  <si>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</si>
  <si>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</si>
  <si>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</si>
  <si>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</si>
  <si>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</si>
  <si>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</si>
  <si>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</si>
  <si>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鹿寨县房产交易中心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</si>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</sst>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sz val="15"/>
      <name val="SimSun"/>
      <charset val="134"/>
    </font>
    <font>
      <b/>
      <sz val="9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4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26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6" borderId="9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/>
    <xf numFmtId="0" fontId="12" fillId="0" borderId="0"/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2" xfId="49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2" xfId="51" applyNumberFormat="1" applyFont="1" applyFill="1" applyBorder="1" applyAlignment="1" applyProtection="1">
      <alignment horizontal="left" vertical="center" wrapText="1"/>
    </xf>
    <xf numFmtId="0" fontId="10" fillId="0" borderId="2" xfId="51" applyFont="1" applyFill="1" applyBorder="1" applyAlignment="1">
      <alignment horizontal="left" vertical="center"/>
    </xf>
    <xf numFmtId="0" fontId="10" fillId="0" borderId="4" xfId="51" applyFont="1" applyFill="1" applyBorder="1" applyAlignment="1">
      <alignment horizontal="left" vertical="center"/>
    </xf>
    <xf numFmtId="0" fontId="4" fillId="0" borderId="2" xfId="49" applyFont="1" applyFill="1" applyBorder="1">
      <alignment vertical="center"/>
    </xf>
    <xf numFmtId="49" fontId="10" fillId="0" borderId="4" xfId="51" applyNumberFormat="1" applyFont="1" applyFill="1" applyBorder="1" applyAlignment="1" applyProtection="1">
      <alignment vertical="center"/>
    </xf>
    <xf numFmtId="49" fontId="11" fillId="0" borderId="4" xfId="51" applyNumberFormat="1" applyFont="1" applyFill="1" applyBorder="1" applyAlignment="1" applyProtection="1">
      <alignment vertical="center"/>
    </xf>
    <xf numFmtId="0" fontId="10" fillId="0" borderId="2" xfId="50" applyFont="1" applyFill="1" applyBorder="1" applyAlignment="1">
      <alignment vertical="center" wrapText="1"/>
    </xf>
    <xf numFmtId="0" fontId="4" fillId="0" borderId="2" xfId="49" applyFont="1" applyBorder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H17" sqref="H17"/>
    </sheetView>
  </sheetViews>
  <sheetFormatPr defaultColWidth="6.875" defaultRowHeight="12.75" customHeight="1"/>
  <cols>
    <col min="1" max="4" width="6.875" style="59"/>
    <col min="5" max="5" width="10.75" style="59"/>
    <col min="6" max="7" width="6.875" style="59"/>
    <col min="8" max="8" width="14.125" style="59"/>
    <col min="9" max="9" width="6.875" style="59"/>
    <col min="10" max="10" width="25.125" style="59" customWidth="1"/>
    <col min="11" max="16384" width="6.875" style="59"/>
  </cols>
  <sheetData>
    <row r="1" s="59" customFormat="1" customHeight="1" spans="1:1">
      <c r="A1" s="61"/>
    </row>
    <row r="2" s="59" customFormat="1" ht="132" customHeight="1" spans="1: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="60" customFormat="1" ht="26" customHeight="1"/>
    <row r="4" s="60" customFormat="1" ht="26" customHeight="1"/>
    <row r="5" s="60" customFormat="1" ht="26" customHeight="1" spans="5:13">
      <c r="E5" s="63" t="s">
        <v>1</v>
      </c>
      <c r="F5" s="63"/>
      <c r="G5" s="63"/>
      <c r="H5" s="63"/>
      <c r="I5" s="63"/>
      <c r="J5" s="63"/>
      <c r="K5" s="64"/>
      <c r="L5" s="64"/>
      <c r="M5" s="64"/>
    </row>
    <row r="6" s="60" customFormat="1" ht="26" customHeight="1" spans="5:13">
      <c r="E6" s="64"/>
      <c r="F6" s="64"/>
      <c r="G6" s="64"/>
      <c r="H6" s="64"/>
      <c r="I6" s="64"/>
      <c r="J6" s="64"/>
      <c r="K6" s="64"/>
      <c r="L6" s="64"/>
      <c r="M6" s="64"/>
    </row>
    <row r="7" s="60" customFormat="1" ht="26" customHeight="1" spans="5:13">
      <c r="E7" s="63" t="s">
        <v>2</v>
      </c>
      <c r="F7" s="63"/>
      <c r="G7" s="63"/>
      <c r="H7" s="63"/>
      <c r="I7" s="63"/>
      <c r="J7" s="63"/>
      <c r="K7" s="64"/>
      <c r="L7" s="64"/>
      <c r="M7" s="64"/>
    </row>
    <row r="8" s="60" customFormat="1" ht="26" customHeight="1" spans="5:13">
      <c r="E8" s="64"/>
      <c r="F8" s="64"/>
      <c r="G8" s="64"/>
      <c r="H8" s="64"/>
      <c r="I8" s="64"/>
      <c r="J8" s="64"/>
      <c r="K8" s="64"/>
      <c r="L8" s="64"/>
      <c r="M8" s="64"/>
    </row>
    <row r="9" s="60" customFormat="1" ht="26" customHeight="1" spans="5:13">
      <c r="E9" s="64" t="s">
        <v>3</v>
      </c>
      <c r="F9" s="64"/>
      <c r="G9" s="64"/>
      <c r="H9" s="64"/>
      <c r="I9" s="64"/>
      <c r="J9" s="64" t="s">
        <v>4</v>
      </c>
      <c r="K9" s="64"/>
      <c r="L9" s="64"/>
      <c r="M9" s="64"/>
    </row>
    <row r="10" s="59" customFormat="1" customHeight="1" spans="5:13">
      <c r="E10" s="65"/>
      <c r="F10" s="65"/>
      <c r="G10" s="65"/>
      <c r="H10" s="65"/>
      <c r="I10" s="65"/>
      <c r="J10" s="65"/>
      <c r="K10" s="65"/>
      <c r="L10" s="65"/>
      <c r="M10" s="65"/>
    </row>
  </sheetData>
  <mergeCells count="3">
    <mergeCell ref="A2:O2"/>
    <mergeCell ref="E5:J5"/>
    <mergeCell ref="E7:J7"/>
  </mergeCells>
  <pageMargins left="1.14166666666667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G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7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262</v>
      </c>
      <c r="Y1" s="17"/>
    </row>
    <row r="2" ht="19.5" customHeight="1" spans="1:25">
      <c r="A2" s="11" t="s">
        <v>263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7</v>
      </c>
      <c r="Y3" s="17"/>
    </row>
    <row r="4" ht="14.25" customHeight="1" spans="1:25">
      <c r="A4" s="12" t="s">
        <v>60</v>
      </c>
      <c r="B4" s="12"/>
      <c r="C4" s="12"/>
      <c r="D4" s="12" t="s">
        <v>229</v>
      </c>
      <c r="E4" s="12" t="s">
        <v>258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48.2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Z24" sqref="Z24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5" width="8.75" style="1" customWidth="1"/>
    <col min="6" max="6" width="8" style="1" customWidth="1"/>
    <col min="7" max="7" width="6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265</v>
      </c>
      <c r="AI1" s="9"/>
    </row>
    <row r="2" ht="23.45" customHeight="1" spans="1:3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7</v>
      </c>
      <c r="AI3" s="9"/>
    </row>
    <row r="4" ht="14.25" customHeight="1" spans="1:35">
      <c r="A4" s="4" t="s">
        <v>60</v>
      </c>
      <c r="B4" s="4"/>
      <c r="C4" s="4"/>
      <c r="D4" s="4" t="s">
        <v>229</v>
      </c>
      <c r="E4" s="4" t="s">
        <v>258</v>
      </c>
      <c r="F4" s="4" t="s">
        <v>267</v>
      </c>
      <c r="G4" s="4" t="s">
        <v>268</v>
      </c>
      <c r="H4" s="4" t="s">
        <v>269</v>
      </c>
      <c r="I4" s="4" t="s">
        <v>270</v>
      </c>
      <c r="J4" s="4" t="s">
        <v>271</v>
      </c>
      <c r="K4" s="4" t="s">
        <v>272</v>
      </c>
      <c r="L4" s="4" t="s">
        <v>273</v>
      </c>
      <c r="M4" s="4"/>
      <c r="N4" s="4"/>
      <c r="O4" s="4"/>
      <c r="P4" s="4"/>
      <c r="Q4" s="4"/>
      <c r="R4" s="4"/>
      <c r="S4" s="4"/>
      <c r="T4" s="4"/>
      <c r="U4" s="4" t="s">
        <v>274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275</v>
      </c>
    </row>
    <row r="5" ht="29.45" customHeight="1" spans="1:35">
      <c r="A5" s="4" t="s">
        <v>67</v>
      </c>
      <c r="B5" s="4" t="s">
        <v>68</v>
      </c>
      <c r="C5" s="4" t="s">
        <v>69</v>
      </c>
      <c r="D5" s="4"/>
      <c r="E5" s="4"/>
      <c r="F5" s="4"/>
      <c r="G5" s="4"/>
      <c r="H5" s="4"/>
      <c r="I5" s="4"/>
      <c r="J5" s="4"/>
      <c r="K5" s="4"/>
      <c r="L5" s="4" t="s">
        <v>63</v>
      </c>
      <c r="M5" s="4" t="s">
        <v>232</v>
      </c>
      <c r="N5" s="4"/>
      <c r="O5" s="4"/>
      <c r="P5" s="4" t="s">
        <v>233</v>
      </c>
      <c r="Q5" s="4" t="s">
        <v>234</v>
      </c>
      <c r="R5" s="4" t="s">
        <v>235</v>
      </c>
      <c r="S5" s="4" t="s">
        <v>236</v>
      </c>
      <c r="T5" s="4" t="s">
        <v>276</v>
      </c>
      <c r="U5" s="4" t="s">
        <v>13</v>
      </c>
      <c r="V5" s="4" t="s">
        <v>277</v>
      </c>
      <c r="W5" s="4"/>
      <c r="X5" s="4"/>
      <c r="Y5" s="4"/>
      <c r="Z5" s="4"/>
      <c r="AA5" s="4"/>
      <c r="AB5" s="4"/>
      <c r="AC5" s="4"/>
      <c r="AD5" s="4"/>
      <c r="AE5" s="4" t="s">
        <v>278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13</v>
      </c>
      <c r="N6" s="4" t="s">
        <v>279</v>
      </c>
      <c r="O6" s="4" t="s">
        <v>239</v>
      </c>
      <c r="P6" s="4"/>
      <c r="Q6" s="4"/>
      <c r="R6" s="4"/>
      <c r="S6" s="4"/>
      <c r="T6" s="4"/>
      <c r="U6" s="4"/>
      <c r="V6" s="4" t="s">
        <v>70</v>
      </c>
      <c r="W6" s="4" t="s">
        <v>280</v>
      </c>
      <c r="X6" s="4"/>
      <c r="Y6" s="4"/>
      <c r="Z6" s="4"/>
      <c r="AA6" s="4" t="s">
        <v>281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70</v>
      </c>
      <c r="X8" s="4" t="s">
        <v>282</v>
      </c>
      <c r="Y8" s="4" t="s">
        <v>283</v>
      </c>
      <c r="Z8" s="4" t="s">
        <v>284</v>
      </c>
      <c r="AA8" s="4" t="s">
        <v>70</v>
      </c>
      <c r="AB8" s="4" t="s">
        <v>282</v>
      </c>
      <c r="AC8" s="4" t="s">
        <v>283</v>
      </c>
      <c r="AD8" s="4" t="s">
        <v>284</v>
      </c>
      <c r="AE8" s="4" t="s">
        <v>70</v>
      </c>
      <c r="AF8" s="4" t="s">
        <v>282</v>
      </c>
      <c r="AG8" s="4" t="s">
        <v>283</v>
      </c>
      <c r="AH8" s="4" t="s">
        <v>284</v>
      </c>
      <c r="AI8" s="4"/>
    </row>
    <row r="9" ht="14.25" customHeight="1" spans="1:35">
      <c r="A9" s="4" t="s">
        <v>83</v>
      </c>
      <c r="B9" s="4" t="s">
        <v>83</v>
      </c>
      <c r="C9" s="4" t="s">
        <v>83</v>
      </c>
      <c r="D9" s="4" t="s">
        <v>83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1.02361111111111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D24" sqref="D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5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6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7</v>
      </c>
    </row>
    <row r="4" spans="1:7">
      <c r="A4" s="57" t="s">
        <v>8</v>
      </c>
      <c r="B4" s="57"/>
      <c r="C4" s="57" t="s">
        <v>9</v>
      </c>
      <c r="D4" s="57"/>
      <c r="E4" s="57"/>
      <c r="F4" s="57"/>
      <c r="G4" s="57"/>
    </row>
    <row r="5" spans="1:7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</row>
    <row r="6" spans="1:7">
      <c r="A6" s="14" t="s">
        <v>17</v>
      </c>
      <c r="B6" s="58">
        <v>328.9876</v>
      </c>
      <c r="C6" s="14" t="s">
        <v>18</v>
      </c>
      <c r="D6" s="58">
        <f>SUM(E6:G6)</f>
        <v>0</v>
      </c>
      <c r="E6" s="58"/>
      <c r="F6" s="58"/>
      <c r="G6" s="58"/>
    </row>
    <row r="7" spans="1:7">
      <c r="A7" s="14" t="s">
        <v>19</v>
      </c>
      <c r="B7" s="58"/>
      <c r="C7" s="14" t="s">
        <v>20</v>
      </c>
      <c r="D7" s="58">
        <f t="shared" ref="D7:D33" si="0">SUM(E7:G7)</f>
        <v>0</v>
      </c>
      <c r="E7" s="58"/>
      <c r="F7" s="58"/>
      <c r="G7" s="58"/>
    </row>
    <row r="8" spans="1:7">
      <c r="A8" s="14" t="s">
        <v>21</v>
      </c>
      <c r="B8" s="58"/>
      <c r="C8" s="14" t="s">
        <v>22</v>
      </c>
      <c r="D8" s="58">
        <f t="shared" si="0"/>
        <v>0</v>
      </c>
      <c r="E8" s="58"/>
      <c r="F8" s="58"/>
      <c r="G8" s="58"/>
    </row>
    <row r="9" spans="1:7">
      <c r="A9" s="14"/>
      <c r="B9" s="58"/>
      <c r="C9" s="14" t="s">
        <v>23</v>
      </c>
      <c r="D9" s="58">
        <f t="shared" si="0"/>
        <v>0</v>
      </c>
      <c r="E9" s="58"/>
      <c r="F9" s="58"/>
      <c r="G9" s="58"/>
    </row>
    <row r="10" spans="1:7">
      <c r="A10" s="14"/>
      <c r="B10" s="58"/>
      <c r="C10" s="14" t="s">
        <v>24</v>
      </c>
      <c r="D10" s="58">
        <f t="shared" si="0"/>
        <v>0</v>
      </c>
      <c r="E10" s="58"/>
      <c r="F10" s="58"/>
      <c r="G10" s="58"/>
    </row>
    <row r="11" spans="1:7">
      <c r="A11" s="14"/>
      <c r="B11" s="58"/>
      <c r="C11" s="14" t="s">
        <v>25</v>
      </c>
      <c r="D11" s="58">
        <f t="shared" si="0"/>
        <v>0</v>
      </c>
      <c r="E11" s="58"/>
      <c r="F11" s="58"/>
      <c r="G11" s="58"/>
    </row>
    <row r="12" spans="1:7">
      <c r="A12" s="14"/>
      <c r="B12" s="58"/>
      <c r="C12" s="14" t="s">
        <v>26</v>
      </c>
      <c r="D12" s="58">
        <f t="shared" si="0"/>
        <v>0</v>
      </c>
      <c r="E12" s="58"/>
      <c r="F12" s="58"/>
      <c r="G12" s="58"/>
    </row>
    <row r="13" spans="1:7">
      <c r="A13" s="14"/>
      <c r="B13" s="58"/>
      <c r="C13" s="14" t="s">
        <v>27</v>
      </c>
      <c r="D13" s="58">
        <f t="shared" si="0"/>
        <v>39.21</v>
      </c>
      <c r="E13" s="58">
        <v>39.21</v>
      </c>
      <c r="F13" s="58"/>
      <c r="G13" s="58"/>
    </row>
    <row r="14" spans="1:7">
      <c r="A14" s="14"/>
      <c r="B14" s="58"/>
      <c r="C14" s="14" t="s">
        <v>28</v>
      </c>
      <c r="D14" s="58">
        <f t="shared" si="0"/>
        <v>11.384</v>
      </c>
      <c r="E14" s="58">
        <v>11.384</v>
      </c>
      <c r="F14" s="58"/>
      <c r="G14" s="58"/>
    </row>
    <row r="15" spans="1:7">
      <c r="A15" s="14"/>
      <c r="B15" s="58"/>
      <c r="C15" s="14" t="s">
        <v>29</v>
      </c>
      <c r="D15" s="58">
        <f t="shared" si="0"/>
        <v>0</v>
      </c>
      <c r="E15" s="58"/>
      <c r="F15" s="58"/>
      <c r="G15" s="58"/>
    </row>
    <row r="16" spans="1:7">
      <c r="A16" s="14"/>
      <c r="B16" s="58"/>
      <c r="C16" s="14" t="s">
        <v>30</v>
      </c>
      <c r="D16" s="58">
        <f t="shared" si="0"/>
        <v>0</v>
      </c>
      <c r="E16" s="58"/>
      <c r="F16" s="58"/>
      <c r="G16" s="58"/>
    </row>
    <row r="17" spans="1:7">
      <c r="A17" s="14"/>
      <c r="B17" s="58"/>
      <c r="C17" s="14" t="s">
        <v>31</v>
      </c>
      <c r="D17" s="58">
        <f t="shared" si="0"/>
        <v>0</v>
      </c>
      <c r="E17" s="58"/>
      <c r="F17" s="58"/>
      <c r="G17" s="58"/>
    </row>
    <row r="18" spans="1:7">
      <c r="A18" s="14"/>
      <c r="B18" s="58"/>
      <c r="C18" s="14" t="s">
        <v>32</v>
      </c>
      <c r="D18" s="58">
        <f t="shared" si="0"/>
        <v>0</v>
      </c>
      <c r="E18" s="58"/>
      <c r="F18" s="58"/>
      <c r="G18" s="58"/>
    </row>
    <row r="19" spans="1:7">
      <c r="A19" s="14"/>
      <c r="B19" s="58"/>
      <c r="C19" s="14" t="s">
        <v>33</v>
      </c>
      <c r="D19" s="58">
        <f t="shared" si="0"/>
        <v>0</v>
      </c>
      <c r="E19" s="58"/>
      <c r="F19" s="58"/>
      <c r="G19" s="58"/>
    </row>
    <row r="20" spans="1:7">
      <c r="A20" s="14"/>
      <c r="B20" s="58"/>
      <c r="C20" s="14" t="s">
        <v>34</v>
      </c>
      <c r="D20" s="58">
        <f t="shared" si="0"/>
        <v>0</v>
      </c>
      <c r="E20" s="58"/>
      <c r="F20" s="58"/>
      <c r="G20" s="58"/>
    </row>
    <row r="21" spans="1:7">
      <c r="A21" s="14"/>
      <c r="B21" s="58"/>
      <c r="C21" s="14" t="s">
        <v>35</v>
      </c>
      <c r="D21" s="58">
        <f t="shared" si="0"/>
        <v>0</v>
      </c>
      <c r="E21" s="58"/>
      <c r="F21" s="58"/>
      <c r="G21" s="58"/>
    </row>
    <row r="22" spans="1:7">
      <c r="A22" s="14"/>
      <c r="B22" s="58"/>
      <c r="C22" s="14" t="s">
        <v>36</v>
      </c>
      <c r="D22" s="58">
        <f t="shared" si="0"/>
        <v>0</v>
      </c>
      <c r="E22" s="58"/>
      <c r="F22" s="58"/>
      <c r="G22" s="58"/>
    </row>
    <row r="23" spans="1:7">
      <c r="A23" s="14"/>
      <c r="B23" s="58"/>
      <c r="C23" s="14" t="s">
        <v>37</v>
      </c>
      <c r="D23" s="58">
        <f t="shared" si="0"/>
        <v>0</v>
      </c>
      <c r="E23" s="58"/>
      <c r="F23" s="58"/>
      <c r="G23" s="58"/>
    </row>
    <row r="24" spans="1:7">
      <c r="A24" s="14"/>
      <c r="B24" s="58"/>
      <c r="C24" s="14" t="s">
        <v>38</v>
      </c>
      <c r="D24" s="58">
        <f t="shared" si="0"/>
        <v>278.4</v>
      </c>
      <c r="E24" s="58">
        <v>278.4</v>
      </c>
      <c r="F24" s="58"/>
      <c r="G24" s="58"/>
    </row>
    <row r="25" spans="1:7">
      <c r="A25" s="14"/>
      <c r="B25" s="58"/>
      <c r="C25" s="14" t="s">
        <v>39</v>
      </c>
      <c r="D25" s="58">
        <f t="shared" si="0"/>
        <v>0</v>
      </c>
      <c r="E25" s="58"/>
      <c r="F25" s="58"/>
      <c r="G25" s="58"/>
    </row>
    <row r="26" spans="1:7">
      <c r="A26" s="14"/>
      <c r="B26" s="58"/>
      <c r="C26" s="14" t="s">
        <v>40</v>
      </c>
      <c r="D26" s="58">
        <f t="shared" si="0"/>
        <v>0</v>
      </c>
      <c r="E26" s="58"/>
      <c r="F26" s="58"/>
      <c r="G26" s="58"/>
    </row>
    <row r="27" spans="1:7">
      <c r="A27" s="14"/>
      <c r="B27" s="58"/>
      <c r="C27" s="14" t="s">
        <v>41</v>
      </c>
      <c r="D27" s="58">
        <f t="shared" si="0"/>
        <v>0</v>
      </c>
      <c r="E27" s="58"/>
      <c r="F27" s="58"/>
      <c r="G27" s="58"/>
    </row>
    <row r="28" spans="1:7">
      <c r="A28" s="14"/>
      <c r="B28" s="58"/>
      <c r="C28" s="14" t="s">
        <v>42</v>
      </c>
      <c r="D28" s="58">
        <f t="shared" si="0"/>
        <v>0</v>
      </c>
      <c r="E28" s="58"/>
      <c r="F28" s="58"/>
      <c r="G28" s="58"/>
    </row>
    <row r="29" spans="1:7">
      <c r="A29" s="14"/>
      <c r="B29" s="58"/>
      <c r="C29" s="14" t="s">
        <v>43</v>
      </c>
      <c r="D29" s="58">
        <f t="shared" si="0"/>
        <v>0</v>
      </c>
      <c r="E29" s="58"/>
      <c r="F29" s="58"/>
      <c r="G29" s="58"/>
    </row>
    <row r="30" spans="1:7">
      <c r="A30" s="14"/>
      <c r="B30" s="58"/>
      <c r="C30" s="14" t="s">
        <v>44</v>
      </c>
      <c r="D30" s="58">
        <f t="shared" si="0"/>
        <v>0</v>
      </c>
      <c r="E30" s="58"/>
      <c r="F30" s="58"/>
      <c r="G30" s="58"/>
    </row>
    <row r="31" spans="1:7">
      <c r="A31" s="14"/>
      <c r="B31" s="58"/>
      <c r="C31" s="14" t="s">
        <v>45</v>
      </c>
      <c r="D31" s="58">
        <f t="shared" si="0"/>
        <v>0</v>
      </c>
      <c r="E31" s="58"/>
      <c r="F31" s="58"/>
      <c r="G31" s="58"/>
    </row>
    <row r="32" spans="1:7">
      <c r="A32" s="14"/>
      <c r="B32" s="58"/>
      <c r="C32" s="14" t="s">
        <v>46</v>
      </c>
      <c r="D32" s="58">
        <f t="shared" si="0"/>
        <v>0</v>
      </c>
      <c r="E32" s="58"/>
      <c r="F32" s="58"/>
      <c r="G32" s="58"/>
    </row>
    <row r="33" spans="1:7">
      <c r="A33" s="14"/>
      <c r="B33" s="58"/>
      <c r="C33" s="14" t="s">
        <v>47</v>
      </c>
      <c r="D33" s="58">
        <f t="shared" si="0"/>
        <v>0</v>
      </c>
      <c r="E33" s="58"/>
      <c r="F33" s="58"/>
      <c r="G33" s="58"/>
    </row>
    <row r="34" spans="1:7">
      <c r="A34" s="57" t="s">
        <v>48</v>
      </c>
      <c r="B34" s="58">
        <f>SUM(B6:B33)</f>
        <v>328.9876</v>
      </c>
      <c r="C34" s="57" t="s">
        <v>49</v>
      </c>
      <c r="D34" s="58">
        <f>SUM(D6:D33)</f>
        <v>328.994</v>
      </c>
      <c r="E34" s="58">
        <f>SUM(E6:E33)</f>
        <v>328.994</v>
      </c>
      <c r="F34" s="58">
        <f>SUM(F6:F33)</f>
        <v>0</v>
      </c>
      <c r="G34" s="58">
        <f>SUM(G6:G33)</f>
        <v>0</v>
      </c>
    </row>
    <row r="35" spans="1:7">
      <c r="A35" s="14" t="s">
        <v>50</v>
      </c>
      <c r="B35" s="58">
        <f>SUM(B36:B38)</f>
        <v>0</v>
      </c>
      <c r="C35" s="14" t="s">
        <v>51</v>
      </c>
      <c r="D35" s="58"/>
      <c r="E35" s="58"/>
      <c r="F35" s="58"/>
      <c r="G35" s="58"/>
    </row>
    <row r="36" spans="1:7">
      <c r="A36" s="14" t="s">
        <v>52</v>
      </c>
      <c r="B36" s="58"/>
      <c r="C36" s="14"/>
      <c r="D36" s="58"/>
      <c r="E36" s="58"/>
      <c r="F36" s="58"/>
      <c r="G36" s="58"/>
    </row>
    <row r="37" spans="1:7">
      <c r="A37" s="14" t="s">
        <v>53</v>
      </c>
      <c r="B37" s="58"/>
      <c r="C37" s="14"/>
      <c r="D37" s="58"/>
      <c r="E37" s="58"/>
      <c r="F37" s="58"/>
      <c r="G37" s="58"/>
    </row>
    <row r="38" spans="1:7">
      <c r="A38" s="14" t="s">
        <v>54</v>
      </c>
      <c r="B38" s="58"/>
      <c r="C38" s="14"/>
      <c r="D38" s="58"/>
      <c r="E38" s="58"/>
      <c r="F38" s="58"/>
      <c r="G38" s="58"/>
    </row>
    <row r="39" spans="1:7">
      <c r="A39" s="57" t="s">
        <v>55</v>
      </c>
      <c r="B39" s="58">
        <f>B34+B35</f>
        <v>328.9876</v>
      </c>
      <c r="C39" s="57" t="s">
        <v>56</v>
      </c>
      <c r="D39" s="58">
        <f>D34+D35</f>
        <v>328.994</v>
      </c>
      <c r="E39" s="58">
        <f>E34+E35</f>
        <v>328.994</v>
      </c>
      <c r="F39" s="58">
        <f>F34+F35</f>
        <v>0</v>
      </c>
      <c r="G39" s="5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P8" sqref="P8"/>
    </sheetView>
  </sheetViews>
  <sheetFormatPr defaultColWidth="10" defaultRowHeight="13.5"/>
  <cols>
    <col min="1" max="1" width="3.5" customWidth="1"/>
    <col min="2" max="3" width="3.125" customWidth="1"/>
    <col min="4" max="4" width="8.375" customWidth="1"/>
    <col min="5" max="5" width="33.25" customWidth="1"/>
    <col min="6" max="6" width="7.5" customWidth="1"/>
    <col min="7" max="13" width="6.75" customWidth="1"/>
    <col min="14" max="25" width="6.5" customWidth="1"/>
    <col min="26" max="26" width="9.75" customWidth="1"/>
  </cols>
  <sheetData>
    <row r="1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58</v>
      </c>
      <c r="Y1" s="17"/>
    </row>
    <row r="2" ht="19.5" customHeight="1" spans="1: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7</v>
      </c>
      <c r="X3" s="56"/>
      <c r="Y3" s="56"/>
    </row>
    <row r="4" ht="14.25" customHeight="1" spans="1:25">
      <c r="A4" s="12" t="s">
        <v>60</v>
      </c>
      <c r="B4" s="12"/>
      <c r="C4" s="12"/>
      <c r="D4" s="12" t="s">
        <v>61</v>
      </c>
      <c r="E4" s="12" t="s">
        <v>62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70.5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21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21" customHeight="1" spans="1:25">
      <c r="A7" s="5"/>
      <c r="B7" s="5"/>
      <c r="C7" s="5"/>
      <c r="D7" s="5"/>
      <c r="E7" s="54" t="s">
        <v>13</v>
      </c>
      <c r="F7" s="8">
        <f>G7+L7</f>
        <v>328.986</v>
      </c>
      <c r="G7" s="8">
        <f>G9</f>
        <v>178.286</v>
      </c>
      <c r="H7" s="8">
        <f>SUM(H10:H15)</f>
        <v>144.85</v>
      </c>
      <c r="I7" s="8">
        <f>SUM(I10:I15)</f>
        <v>20.16</v>
      </c>
      <c r="J7" s="8">
        <f>SUM(J10:J15)</f>
        <v>13.276</v>
      </c>
      <c r="K7" s="8"/>
      <c r="L7" s="8">
        <f>SUM(L10:L15)</f>
        <v>150.7</v>
      </c>
      <c r="M7" s="8">
        <f>SUM(M10:M15)</f>
        <v>150.7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21" customHeight="1" spans="1:25">
      <c r="A8" s="55"/>
      <c r="B8" s="55"/>
      <c r="C8" s="55"/>
      <c r="D8" s="55"/>
      <c r="E8" s="54"/>
      <c r="F8" s="8">
        <f>F9</f>
        <v>328.986</v>
      </c>
      <c r="G8" s="8">
        <f t="shared" ref="G8:M8" si="0">G9</f>
        <v>178.286</v>
      </c>
      <c r="H8" s="8">
        <f t="shared" si="0"/>
        <v>144.85</v>
      </c>
      <c r="I8" s="8">
        <f t="shared" si="0"/>
        <v>20.16</v>
      </c>
      <c r="J8" s="8">
        <f t="shared" si="0"/>
        <v>13.276</v>
      </c>
      <c r="K8" s="8"/>
      <c r="L8" s="8">
        <f t="shared" si="0"/>
        <v>150.7</v>
      </c>
      <c r="M8" s="8">
        <f t="shared" si="0"/>
        <v>150.7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21" customHeight="1" spans="1:25">
      <c r="A9" s="54"/>
      <c r="B9" s="54"/>
      <c r="C9" s="54"/>
      <c r="D9" s="54" t="s">
        <v>84</v>
      </c>
      <c r="E9" s="54" t="s">
        <v>85</v>
      </c>
      <c r="F9" s="8">
        <f>G9+L9</f>
        <v>328.986</v>
      </c>
      <c r="G9" s="8">
        <f>SUM(H9:K9)</f>
        <v>178.286</v>
      </c>
      <c r="H9" s="8">
        <f>SUM(H10:H15)</f>
        <v>144.85</v>
      </c>
      <c r="I9" s="8">
        <f>SUM(I10:I15)</f>
        <v>20.16</v>
      </c>
      <c r="J9" s="8">
        <f>SUM(J10:J15)</f>
        <v>13.276</v>
      </c>
      <c r="K9" s="8"/>
      <c r="L9" s="8">
        <f>SUM(L10:L15)</f>
        <v>150.7</v>
      </c>
      <c r="M9" s="8">
        <f>SUM(M10:M15)</f>
        <v>150.7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21" customHeight="1" spans="1:25">
      <c r="A10" s="54" t="s">
        <v>86</v>
      </c>
      <c r="B10" s="54" t="s">
        <v>87</v>
      </c>
      <c r="C10" s="54" t="s">
        <v>88</v>
      </c>
      <c r="D10" s="54" t="s">
        <v>89</v>
      </c>
      <c r="E10" s="54" t="s">
        <v>90</v>
      </c>
      <c r="F10" s="8">
        <f>SUM(G10)</f>
        <v>13.24</v>
      </c>
      <c r="G10" s="8">
        <f t="shared" ref="G10:G15" si="1">SUM(H10:K10)</f>
        <v>13.24</v>
      </c>
      <c r="H10" s="8"/>
      <c r="I10" s="8"/>
      <c r="J10" s="8">
        <v>13.24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21" customHeight="1" spans="1:25">
      <c r="A11" s="54" t="s">
        <v>86</v>
      </c>
      <c r="B11" s="54" t="s">
        <v>87</v>
      </c>
      <c r="C11" s="54" t="s">
        <v>87</v>
      </c>
      <c r="D11" s="54" t="s">
        <v>89</v>
      </c>
      <c r="E11" s="54" t="s">
        <v>91</v>
      </c>
      <c r="F11" s="8">
        <f>SUM(G11)</f>
        <v>17.31</v>
      </c>
      <c r="G11" s="8">
        <f t="shared" si="1"/>
        <v>17.31</v>
      </c>
      <c r="H11" s="8">
        <v>17.31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21" customHeight="1" spans="1:25">
      <c r="A12" s="54" t="s">
        <v>86</v>
      </c>
      <c r="B12" s="54" t="s">
        <v>87</v>
      </c>
      <c r="C12" s="54" t="s">
        <v>92</v>
      </c>
      <c r="D12" s="54" t="s">
        <v>89</v>
      </c>
      <c r="E12" s="54" t="s">
        <v>93</v>
      </c>
      <c r="F12" s="8">
        <f>SUM(G12)</f>
        <v>8.66</v>
      </c>
      <c r="G12" s="8">
        <f t="shared" si="1"/>
        <v>8.66</v>
      </c>
      <c r="H12" s="8">
        <v>8.66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21" customHeight="1" spans="1:25">
      <c r="A13" s="54" t="s">
        <v>94</v>
      </c>
      <c r="B13" s="54" t="s">
        <v>95</v>
      </c>
      <c r="C13" s="54" t="s">
        <v>88</v>
      </c>
      <c r="D13" s="54" t="s">
        <v>89</v>
      </c>
      <c r="E13" s="54" t="s">
        <v>96</v>
      </c>
      <c r="F13" s="8">
        <f>SUM(G13)</f>
        <v>11.38</v>
      </c>
      <c r="G13" s="8">
        <f t="shared" si="1"/>
        <v>11.38</v>
      </c>
      <c r="H13" s="8">
        <v>11.38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21" customHeight="1" spans="1:25">
      <c r="A14" s="54" t="s">
        <v>97</v>
      </c>
      <c r="B14" s="54" t="s">
        <v>88</v>
      </c>
      <c r="C14" s="54" t="s">
        <v>98</v>
      </c>
      <c r="D14" s="54" t="s">
        <v>89</v>
      </c>
      <c r="E14" s="54" t="s">
        <v>99</v>
      </c>
      <c r="F14" s="8">
        <f>SUM(G14)</f>
        <v>12.98</v>
      </c>
      <c r="G14" s="8">
        <f t="shared" si="1"/>
        <v>12.98</v>
      </c>
      <c r="H14" s="8">
        <v>12.98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21" customHeight="1" spans="1:25">
      <c r="A15" s="54" t="s">
        <v>97</v>
      </c>
      <c r="B15" s="54" t="s">
        <v>100</v>
      </c>
      <c r="C15" s="54" t="s">
        <v>101</v>
      </c>
      <c r="D15" s="54" t="s">
        <v>89</v>
      </c>
      <c r="E15" s="54" t="s">
        <v>102</v>
      </c>
      <c r="F15" s="8">
        <f>SUM(G15+L15)</f>
        <v>265.416</v>
      </c>
      <c r="G15" s="8">
        <f t="shared" si="1"/>
        <v>114.716</v>
      </c>
      <c r="H15" s="8">
        <v>94.52</v>
      </c>
      <c r="I15" s="8">
        <v>20.16</v>
      </c>
      <c r="J15" s="8">
        <v>0.036</v>
      </c>
      <c r="K15" s="8"/>
      <c r="L15" s="8">
        <f>SUM(M15:Y15)</f>
        <v>150.7</v>
      </c>
      <c r="M15" s="8">
        <v>150.7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236111111111111" right="0.118055555555556" top="0.984027777777778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C10" sqref="C10:C17"/>
    </sheetView>
  </sheetViews>
  <sheetFormatPr defaultColWidth="10" defaultRowHeight="13.5"/>
  <cols>
    <col min="1" max="1" width="13" style="1" customWidth="1"/>
    <col min="2" max="2" width="33.375" style="1" customWidth="1"/>
    <col min="3" max="3" width="25.625" style="1" customWidth="1"/>
    <col min="4" max="5" width="25.625" style="4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103</v>
      </c>
      <c r="F1" s="2"/>
      <c r="G1" s="2"/>
      <c r="H1" s="2"/>
      <c r="I1" s="2"/>
    </row>
    <row r="2" ht="22.5" customHeight="1" spans="1:5">
      <c r="A2" s="3" t="s">
        <v>104</v>
      </c>
      <c r="B2" s="3"/>
      <c r="C2" s="3"/>
      <c r="D2" s="42"/>
      <c r="E2" s="42"/>
    </row>
    <row r="3" ht="14.25" customHeight="1" spans="1:9">
      <c r="A3" s="2"/>
      <c r="B3" s="2"/>
      <c r="C3" s="2"/>
      <c r="D3" s="2"/>
      <c r="E3" s="9" t="s">
        <v>7</v>
      </c>
      <c r="F3" s="2"/>
      <c r="G3" s="2"/>
      <c r="H3" s="2"/>
      <c r="I3" s="2"/>
    </row>
    <row r="4" ht="14.25" customHeight="1" spans="1:7">
      <c r="A4" s="4" t="s">
        <v>105</v>
      </c>
      <c r="B4" s="4" t="s">
        <v>106</v>
      </c>
      <c r="C4" s="4" t="s">
        <v>64</v>
      </c>
      <c r="D4" s="4"/>
      <c r="E4" s="4"/>
      <c r="F4" s="2"/>
      <c r="G4" s="2"/>
    </row>
    <row r="5" ht="9.75" customHeight="1" spans="1:9">
      <c r="A5" s="4"/>
      <c r="B5" s="4"/>
      <c r="C5" s="4" t="s">
        <v>70</v>
      </c>
      <c r="D5" s="4" t="s">
        <v>107</v>
      </c>
      <c r="E5" s="4" t="s">
        <v>108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83</v>
      </c>
      <c r="B7" s="4" t="s">
        <v>83</v>
      </c>
      <c r="C7" s="4">
        <v>1</v>
      </c>
      <c r="D7" s="4">
        <v>2</v>
      </c>
      <c r="E7" s="4">
        <v>3</v>
      </c>
    </row>
    <row r="8" s="40" customFormat="1" ht="14.25" customHeight="1" spans="1:5">
      <c r="A8" s="43"/>
      <c r="B8" s="44" t="s">
        <v>13</v>
      </c>
      <c r="C8" s="45">
        <f>D8+E8</f>
        <v>178.29</v>
      </c>
      <c r="D8" s="45">
        <f>D9+D19+D34</f>
        <v>158.13</v>
      </c>
      <c r="E8" s="45">
        <f>E19</f>
        <v>20.16</v>
      </c>
    </row>
    <row r="9" s="40" customFormat="1" ht="14.25" customHeight="1" spans="1:5">
      <c r="A9" s="46">
        <v>301</v>
      </c>
      <c r="B9" s="46" t="s">
        <v>71</v>
      </c>
      <c r="C9" s="45">
        <f>SUM(C10:C18)</f>
        <v>144.85</v>
      </c>
      <c r="D9" s="45">
        <f>SUM(D10:D18)</f>
        <v>144.85</v>
      </c>
      <c r="E9" s="45"/>
    </row>
    <row r="10" s="1" customFormat="1" ht="14.25" customHeight="1" spans="1:5">
      <c r="A10" s="5">
        <v>30101</v>
      </c>
      <c r="B10" s="47" t="s">
        <v>109</v>
      </c>
      <c r="C10" s="45">
        <f t="shared" ref="C10:C18" si="0">D10</f>
        <v>45.7</v>
      </c>
      <c r="D10" s="8">
        <v>45.7</v>
      </c>
      <c r="E10" s="8"/>
    </row>
    <row r="11" s="1" customFormat="1" ht="14.25" customHeight="1" spans="1:5">
      <c r="A11" s="5">
        <v>30102</v>
      </c>
      <c r="B11" s="47" t="s">
        <v>110</v>
      </c>
      <c r="C11" s="45">
        <f t="shared" si="0"/>
        <v>17.22</v>
      </c>
      <c r="D11" s="8">
        <v>17.22</v>
      </c>
      <c r="E11" s="8"/>
    </row>
    <row r="12" s="1" customFormat="1" ht="14.25" customHeight="1" spans="1:5">
      <c r="A12" s="5">
        <v>30103</v>
      </c>
      <c r="B12" s="47" t="s">
        <v>111</v>
      </c>
      <c r="C12" s="45">
        <f t="shared" si="0"/>
        <v>19.5</v>
      </c>
      <c r="D12" s="8">
        <v>19.5</v>
      </c>
      <c r="E12" s="8"/>
    </row>
    <row r="13" s="1" customFormat="1" ht="14.25" customHeight="1" spans="1:5">
      <c r="A13" s="5">
        <v>30107</v>
      </c>
      <c r="B13" s="48" t="s">
        <v>112</v>
      </c>
      <c r="C13" s="45">
        <f t="shared" si="0"/>
        <v>8.94</v>
      </c>
      <c r="D13" s="8">
        <v>8.94</v>
      </c>
      <c r="E13" s="8"/>
    </row>
    <row r="14" s="1" customFormat="1" ht="14.25" customHeight="1" spans="1:5">
      <c r="A14" s="5">
        <v>30108</v>
      </c>
      <c r="B14" s="49" t="s">
        <v>113</v>
      </c>
      <c r="C14" s="45">
        <f t="shared" si="0"/>
        <v>17.31</v>
      </c>
      <c r="D14" s="8">
        <v>17.31</v>
      </c>
      <c r="E14" s="8"/>
    </row>
    <row r="15" s="1" customFormat="1" ht="14.25" customHeight="1" spans="1:5">
      <c r="A15" s="5">
        <v>30109</v>
      </c>
      <c r="B15" s="50" t="s">
        <v>114</v>
      </c>
      <c r="C15" s="45">
        <f t="shared" si="0"/>
        <v>8.66</v>
      </c>
      <c r="D15" s="8">
        <v>8.66</v>
      </c>
      <c r="E15" s="8"/>
    </row>
    <row r="16" s="1" customFormat="1" ht="14.25" customHeight="1" spans="1:5">
      <c r="A16" s="5">
        <v>30110</v>
      </c>
      <c r="B16" s="49" t="s">
        <v>115</v>
      </c>
      <c r="C16" s="45">
        <f t="shared" si="0"/>
        <v>11.38</v>
      </c>
      <c r="D16" s="8">
        <v>11.38</v>
      </c>
      <c r="E16" s="8"/>
    </row>
    <row r="17" s="1" customFormat="1" ht="14.25" customHeight="1" spans="1:5">
      <c r="A17" s="5">
        <v>30112</v>
      </c>
      <c r="B17" s="49" t="s">
        <v>116</v>
      </c>
      <c r="C17" s="45">
        <v>3.16</v>
      </c>
      <c r="D17" s="8">
        <v>3.16</v>
      </c>
      <c r="E17" s="8"/>
    </row>
    <row r="18" s="1" customFormat="1" ht="14.25" customHeight="1" spans="1:5">
      <c r="A18" s="5">
        <v>30113</v>
      </c>
      <c r="B18" s="51" t="s">
        <v>117</v>
      </c>
      <c r="C18" s="45">
        <f t="shared" si="0"/>
        <v>12.98</v>
      </c>
      <c r="D18" s="8">
        <v>12.98</v>
      </c>
      <c r="E18" s="8"/>
    </row>
    <row r="19" s="40" customFormat="1" ht="14.25" customHeight="1" spans="1:5">
      <c r="A19" s="46">
        <v>302</v>
      </c>
      <c r="B19" s="52" t="s">
        <v>72</v>
      </c>
      <c r="C19" s="45">
        <f>SUM(C20:C33)</f>
        <v>20.16</v>
      </c>
      <c r="D19" s="45"/>
      <c r="E19" s="45">
        <f>SUM(E20:E39)</f>
        <v>20.16</v>
      </c>
    </row>
    <row r="20" s="1" customFormat="1" ht="14.25" customHeight="1" spans="1:5">
      <c r="A20" s="5">
        <v>30201</v>
      </c>
      <c r="B20" s="51" t="s">
        <v>118</v>
      </c>
      <c r="C20" s="45">
        <f t="shared" ref="C20:C33" si="1">E20</f>
        <v>1.44</v>
      </c>
      <c r="D20" s="8"/>
      <c r="E20" s="8">
        <v>1.44</v>
      </c>
    </row>
    <row r="21" s="1" customFormat="1" ht="14.25" customHeight="1" spans="1:5">
      <c r="A21" s="5">
        <v>30202</v>
      </c>
      <c r="B21" s="51" t="s">
        <v>119</v>
      </c>
      <c r="C21" s="45">
        <f t="shared" si="1"/>
        <v>0.36</v>
      </c>
      <c r="D21" s="8"/>
      <c r="E21" s="8">
        <v>0.36</v>
      </c>
    </row>
    <row r="22" s="1" customFormat="1" ht="14.25" customHeight="1" spans="1:5">
      <c r="A22" s="5">
        <v>30205</v>
      </c>
      <c r="B22" s="53" t="s">
        <v>120</v>
      </c>
      <c r="C22" s="45">
        <f t="shared" si="1"/>
        <v>0.24</v>
      </c>
      <c r="D22" s="8"/>
      <c r="E22" s="8">
        <v>0.24</v>
      </c>
    </row>
    <row r="23" s="1" customFormat="1" ht="14.25" customHeight="1" spans="1:5">
      <c r="A23" s="5">
        <v>30206</v>
      </c>
      <c r="B23" s="53" t="s">
        <v>121</v>
      </c>
      <c r="C23" s="45">
        <f t="shared" si="1"/>
        <v>0.96</v>
      </c>
      <c r="D23" s="8"/>
      <c r="E23" s="8">
        <v>0.96</v>
      </c>
    </row>
    <row r="24" s="1" customFormat="1" ht="14.25" customHeight="1" spans="1:5">
      <c r="A24" s="5">
        <v>30207</v>
      </c>
      <c r="B24" s="53" t="s">
        <v>122</v>
      </c>
      <c r="C24" s="45">
        <f t="shared" si="1"/>
        <v>0.67</v>
      </c>
      <c r="D24" s="8"/>
      <c r="E24" s="8">
        <v>0.67</v>
      </c>
    </row>
    <row r="25" s="1" customFormat="1" ht="14.25" customHeight="1" spans="1:5">
      <c r="A25" s="5">
        <v>30211</v>
      </c>
      <c r="B25" s="53" t="s">
        <v>123</v>
      </c>
      <c r="C25" s="45">
        <f t="shared" si="1"/>
        <v>3.96</v>
      </c>
      <c r="D25" s="8"/>
      <c r="E25" s="8">
        <v>3.96</v>
      </c>
    </row>
    <row r="26" s="1" customFormat="1" ht="14.25" customHeight="1" spans="1:5">
      <c r="A26" s="5">
        <v>30213</v>
      </c>
      <c r="B26" s="53" t="s">
        <v>124</v>
      </c>
      <c r="C26" s="45">
        <f t="shared" si="1"/>
        <v>0.48</v>
      </c>
      <c r="D26" s="8"/>
      <c r="E26" s="8">
        <v>0.48</v>
      </c>
    </row>
    <row r="27" s="1" customFormat="1" ht="14.25" customHeight="1" spans="1:5">
      <c r="A27" s="5">
        <v>30215</v>
      </c>
      <c r="B27" s="53" t="s">
        <v>125</v>
      </c>
      <c r="C27" s="45">
        <f t="shared" si="1"/>
        <v>0.48</v>
      </c>
      <c r="D27" s="8"/>
      <c r="E27" s="8">
        <v>0.48</v>
      </c>
    </row>
    <row r="28" s="1" customFormat="1" ht="14.25" customHeight="1" spans="1:5">
      <c r="A28" s="5">
        <v>30216</v>
      </c>
      <c r="B28" s="53" t="s">
        <v>126</v>
      </c>
      <c r="C28" s="45">
        <f t="shared" si="1"/>
        <v>0.72</v>
      </c>
      <c r="D28" s="8"/>
      <c r="E28" s="8">
        <v>0.72</v>
      </c>
    </row>
    <row r="29" s="1" customFormat="1" ht="14.25" customHeight="1" spans="1:5">
      <c r="A29" s="5">
        <v>30217</v>
      </c>
      <c r="B29" s="53" t="s">
        <v>127</v>
      </c>
      <c r="C29" s="45">
        <f t="shared" si="1"/>
        <v>0.11</v>
      </c>
      <c r="D29" s="8"/>
      <c r="E29" s="8">
        <v>0.11</v>
      </c>
    </row>
    <row r="30" s="1" customFormat="1" ht="14.25" customHeight="1" spans="1:5">
      <c r="A30" s="5">
        <v>30299</v>
      </c>
      <c r="B30" s="51" t="s">
        <v>128</v>
      </c>
      <c r="C30" s="45">
        <f t="shared" si="1"/>
        <v>0.18</v>
      </c>
      <c r="D30" s="8"/>
      <c r="E30" s="8">
        <v>0.18</v>
      </c>
    </row>
    <row r="31" s="1" customFormat="1" ht="14.25" customHeight="1" spans="1:5">
      <c r="A31" s="5">
        <v>30228</v>
      </c>
      <c r="B31" s="51" t="s">
        <v>129</v>
      </c>
      <c r="C31" s="45">
        <f t="shared" si="1"/>
        <v>2.16</v>
      </c>
      <c r="D31" s="8"/>
      <c r="E31" s="8">
        <v>2.16</v>
      </c>
    </row>
    <row r="32" s="1" customFormat="1" ht="14.25" customHeight="1" spans="1:5">
      <c r="A32" s="5">
        <v>30231</v>
      </c>
      <c r="B32" s="51" t="s">
        <v>130</v>
      </c>
      <c r="C32" s="45">
        <f t="shared" si="1"/>
        <v>3.6</v>
      </c>
      <c r="D32" s="8"/>
      <c r="E32" s="8">
        <v>3.6</v>
      </c>
    </row>
    <row r="33" s="1" customFormat="1" ht="14.25" customHeight="1" spans="1:5">
      <c r="A33" s="5">
        <v>30299</v>
      </c>
      <c r="B33" s="51" t="s">
        <v>128</v>
      </c>
      <c r="C33" s="45">
        <f t="shared" si="1"/>
        <v>4.8</v>
      </c>
      <c r="D33" s="8"/>
      <c r="E33" s="8">
        <v>4.8</v>
      </c>
    </row>
    <row r="34" s="40" customFormat="1" ht="14.25" customHeight="1" spans="1:5">
      <c r="A34" s="46">
        <v>303</v>
      </c>
      <c r="B34" s="52" t="s">
        <v>131</v>
      </c>
      <c r="C34" s="45">
        <f>SUM(C35:C38)</f>
        <v>13.28</v>
      </c>
      <c r="D34" s="45">
        <f>SUM(D35:D38)</f>
        <v>13.28</v>
      </c>
      <c r="E34" s="45"/>
    </row>
    <row r="35" ht="14.25" customHeight="1" spans="1:5">
      <c r="A35" s="5">
        <v>30301</v>
      </c>
      <c r="B35" s="51" t="s">
        <v>132</v>
      </c>
      <c r="C35" s="45">
        <f>D35</f>
        <v>2.69</v>
      </c>
      <c r="D35" s="8">
        <v>2.69</v>
      </c>
      <c r="E35" s="8"/>
    </row>
    <row r="36" ht="14.25" customHeight="1" spans="1:5">
      <c r="A36" s="5">
        <v>30305</v>
      </c>
      <c r="B36" s="51" t="s">
        <v>133</v>
      </c>
      <c r="C36" s="45">
        <f>D36</f>
        <v>8.4</v>
      </c>
      <c r="D36" s="8">
        <v>8.4</v>
      </c>
      <c r="E36" s="8"/>
    </row>
    <row r="37" ht="14.25" customHeight="1" spans="1:5">
      <c r="A37" s="5">
        <v>30309</v>
      </c>
      <c r="B37" s="51" t="s">
        <v>134</v>
      </c>
      <c r="C37" s="45">
        <f>D37</f>
        <v>1.07</v>
      </c>
      <c r="D37" s="8">
        <v>1.07</v>
      </c>
      <c r="E37" s="8"/>
    </row>
    <row r="38" ht="14.25" customHeight="1" spans="1:5">
      <c r="A38" s="5">
        <v>30399</v>
      </c>
      <c r="B38" s="51" t="s">
        <v>135</v>
      </c>
      <c r="C38" s="45">
        <f>D38</f>
        <v>1.12</v>
      </c>
      <c r="D38" s="8">
        <v>1.12</v>
      </c>
      <c r="E38" s="8"/>
    </row>
    <row r="39" ht="14.25" customHeight="1" spans="1:5">
      <c r="A39" s="5"/>
      <c r="B39" s="5"/>
      <c r="C39" s="8"/>
      <c r="D39" s="8"/>
      <c r="E39" s="8"/>
    </row>
    <row r="40" ht="14.25" customHeight="1"/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1.0625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0" sqref="B20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136</v>
      </c>
    </row>
    <row r="2" ht="29.45" customHeight="1" spans="1:3">
      <c r="A2" s="11" t="s">
        <v>137</v>
      </c>
      <c r="B2" s="11"/>
      <c r="C2" s="11"/>
    </row>
    <row r="3" ht="14.25" customHeight="1" spans="1:3">
      <c r="A3" s="10"/>
      <c r="B3" s="10"/>
      <c r="C3" s="17" t="s">
        <v>7</v>
      </c>
    </row>
    <row r="4" ht="31.7" customHeight="1" spans="1:3">
      <c r="A4" s="30" t="s">
        <v>138</v>
      </c>
      <c r="B4" s="30" t="s">
        <v>139</v>
      </c>
      <c r="C4" s="30" t="s">
        <v>140</v>
      </c>
    </row>
    <row r="5" ht="17.1" customHeight="1" spans="1:3">
      <c r="A5" s="30" t="s">
        <v>83</v>
      </c>
      <c r="B5" s="31">
        <v>1</v>
      </c>
      <c r="C5" s="31">
        <v>2</v>
      </c>
    </row>
    <row r="6" ht="17.1" customHeight="1" spans="1:3">
      <c r="A6" s="30" t="s">
        <v>13</v>
      </c>
      <c r="B6" s="37">
        <f>B7+B13+B14</f>
        <v>4.91</v>
      </c>
      <c r="C6" s="37">
        <f>C7+C13+C14</f>
        <v>4.91</v>
      </c>
    </row>
    <row r="7" s="36" customFormat="1" ht="17.1" customHeight="1" spans="1:3">
      <c r="A7" s="38" t="s">
        <v>141</v>
      </c>
      <c r="B7" s="39">
        <f>B8+B9+B10</f>
        <v>3.71</v>
      </c>
      <c r="C7" s="39">
        <f>C8+C9+C10</f>
        <v>3.71</v>
      </c>
    </row>
    <row r="8" ht="17.1" customHeight="1" spans="1:3">
      <c r="A8" s="31" t="s">
        <v>142</v>
      </c>
      <c r="B8" s="37"/>
      <c r="C8" s="37"/>
    </row>
    <row r="9" ht="17.1" customHeight="1" spans="1:3">
      <c r="A9" s="31" t="s">
        <v>143</v>
      </c>
      <c r="B9" s="37">
        <v>0.11</v>
      </c>
      <c r="C9" s="37">
        <v>0.11</v>
      </c>
    </row>
    <row r="10" ht="17.1" customHeight="1" spans="1:3">
      <c r="A10" s="31" t="s">
        <v>144</v>
      </c>
      <c r="B10" s="37">
        <v>3.6</v>
      </c>
      <c r="C10" s="37">
        <v>3.6</v>
      </c>
    </row>
    <row r="11" ht="17.1" customHeight="1" spans="1:3">
      <c r="A11" s="31" t="s">
        <v>145</v>
      </c>
      <c r="B11" s="37">
        <v>3.6</v>
      </c>
      <c r="C11" s="37">
        <v>3.6</v>
      </c>
    </row>
    <row r="12" ht="17.1" customHeight="1" spans="1:3">
      <c r="A12" s="31" t="s">
        <v>146</v>
      </c>
      <c r="B12" s="37"/>
      <c r="C12" s="37"/>
    </row>
    <row r="13" s="36" customFormat="1" ht="17.1" customHeight="1" spans="1:3">
      <c r="A13" s="38" t="s">
        <v>147</v>
      </c>
      <c r="B13" s="39">
        <v>0.48</v>
      </c>
      <c r="C13" s="39">
        <v>0.48</v>
      </c>
    </row>
    <row r="14" s="36" customFormat="1" ht="17.1" customHeight="1" spans="1:3">
      <c r="A14" s="38" t="s">
        <v>148</v>
      </c>
      <c r="B14" s="39">
        <v>0.72</v>
      </c>
      <c r="C14" s="39">
        <v>0.72</v>
      </c>
    </row>
  </sheetData>
  <mergeCells count="1">
    <mergeCell ref="A2:C2"/>
  </mergeCells>
  <pageMargins left="1.57430555555556" right="0.748031496062992" top="1.02361111111111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E28" sqref="E28"/>
    </sheetView>
  </sheetViews>
  <sheetFormatPr defaultColWidth="10" defaultRowHeight="13.5" outlineLevelCol="5"/>
  <cols>
    <col min="1" max="1" width="37.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149</v>
      </c>
    </row>
    <row r="2" ht="18" customHeight="1" spans="1:6">
      <c r="A2" s="11" t="s">
        <v>150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7</v>
      </c>
    </row>
    <row r="4" ht="17.1" customHeight="1" spans="1:6">
      <c r="A4" s="30" t="s">
        <v>151</v>
      </c>
      <c r="B4" s="30"/>
      <c r="C4" s="30" t="s">
        <v>152</v>
      </c>
      <c r="D4" s="30"/>
      <c r="E4" s="30"/>
      <c r="F4" s="30"/>
    </row>
    <row r="5" spans="1:6">
      <c r="A5" s="30" t="s">
        <v>153</v>
      </c>
      <c r="B5" s="30" t="s">
        <v>154</v>
      </c>
      <c r="C5" s="30" t="s">
        <v>155</v>
      </c>
      <c r="D5" s="30" t="s">
        <v>154</v>
      </c>
      <c r="E5" s="30" t="s">
        <v>155</v>
      </c>
      <c r="F5" s="30" t="s">
        <v>154</v>
      </c>
    </row>
    <row r="6" spans="1:6">
      <c r="A6" s="31" t="s">
        <v>156</v>
      </c>
      <c r="B6" s="32">
        <f>B7+B8</f>
        <v>328.99</v>
      </c>
      <c r="C6" s="31" t="s">
        <v>157</v>
      </c>
      <c r="D6" s="32"/>
      <c r="E6" s="33" t="s">
        <v>158</v>
      </c>
      <c r="F6" s="32">
        <f>SUM(F7:F10)</f>
        <v>178.29</v>
      </c>
    </row>
    <row r="7" spans="1:6">
      <c r="A7" s="31" t="s">
        <v>159</v>
      </c>
      <c r="B7" s="32">
        <v>328.99</v>
      </c>
      <c r="C7" s="31" t="s">
        <v>160</v>
      </c>
      <c r="D7" s="32"/>
      <c r="E7" s="33" t="s">
        <v>161</v>
      </c>
      <c r="F7" s="32">
        <v>144.85</v>
      </c>
    </row>
    <row r="8" spans="1:6">
      <c r="A8" s="31" t="s">
        <v>162</v>
      </c>
      <c r="B8" s="32">
        <f>SUM(B9:B14)</f>
        <v>0</v>
      </c>
      <c r="C8" s="31" t="s">
        <v>163</v>
      </c>
      <c r="D8" s="32"/>
      <c r="E8" s="33" t="s">
        <v>164</v>
      </c>
      <c r="F8" s="32">
        <v>20.16</v>
      </c>
    </row>
    <row r="9" spans="1:6">
      <c r="A9" s="31" t="s">
        <v>165</v>
      </c>
      <c r="B9" s="32"/>
      <c r="C9" s="31" t="s">
        <v>166</v>
      </c>
      <c r="D9" s="32"/>
      <c r="E9" s="33" t="s">
        <v>167</v>
      </c>
      <c r="F9" s="32">
        <v>13.28</v>
      </c>
    </row>
    <row r="10" spans="1:6">
      <c r="A10" s="31" t="s">
        <v>168</v>
      </c>
      <c r="B10" s="32"/>
      <c r="C10" s="31" t="s">
        <v>169</v>
      </c>
      <c r="D10" s="32"/>
      <c r="E10" s="33" t="s">
        <v>170</v>
      </c>
      <c r="F10" s="32"/>
    </row>
    <row r="11" spans="1:6">
      <c r="A11" s="31" t="s">
        <v>171</v>
      </c>
      <c r="B11" s="32"/>
      <c r="C11" s="31" t="s">
        <v>172</v>
      </c>
      <c r="D11" s="32"/>
      <c r="E11" s="33" t="s">
        <v>173</v>
      </c>
      <c r="F11" s="32">
        <f>SUM(F12:F21)</f>
        <v>150.7</v>
      </c>
    </row>
    <row r="12" spans="1:6">
      <c r="A12" s="31" t="s">
        <v>174</v>
      </c>
      <c r="B12" s="32"/>
      <c r="C12" s="31" t="s">
        <v>175</v>
      </c>
      <c r="D12" s="32"/>
      <c r="E12" s="33" t="s">
        <v>161</v>
      </c>
      <c r="F12" s="32">
        <v>150.7</v>
      </c>
    </row>
    <row r="13" spans="1:6">
      <c r="A13" s="31" t="s">
        <v>176</v>
      </c>
      <c r="B13" s="32"/>
      <c r="C13" s="31" t="s">
        <v>177</v>
      </c>
      <c r="D13" s="32">
        <v>39.21</v>
      </c>
      <c r="E13" s="33" t="s">
        <v>164</v>
      </c>
      <c r="F13" s="32"/>
    </row>
    <row r="14" spans="1:6">
      <c r="A14" s="31" t="s">
        <v>178</v>
      </c>
      <c r="B14" s="32"/>
      <c r="C14" s="31" t="s">
        <v>179</v>
      </c>
      <c r="D14" s="32">
        <v>11.38</v>
      </c>
      <c r="E14" s="33" t="s">
        <v>167</v>
      </c>
      <c r="F14" s="32"/>
    </row>
    <row r="15" spans="1:6">
      <c r="A15" s="31" t="s">
        <v>180</v>
      </c>
      <c r="B15" s="32"/>
      <c r="C15" s="31" t="s">
        <v>181</v>
      </c>
      <c r="D15" s="32"/>
      <c r="E15" s="33" t="s">
        <v>182</v>
      </c>
      <c r="F15" s="32"/>
    </row>
    <row r="16" spans="1:6">
      <c r="A16" s="31" t="s">
        <v>183</v>
      </c>
      <c r="B16" s="32"/>
      <c r="C16" s="31" t="s">
        <v>184</v>
      </c>
      <c r="D16" s="32"/>
      <c r="E16" s="33" t="s">
        <v>185</v>
      </c>
      <c r="F16" s="32"/>
    </row>
    <row r="17" spans="1:6">
      <c r="A17" s="31" t="s">
        <v>186</v>
      </c>
      <c r="B17" s="32">
        <f>SUM(B18:B19)</f>
        <v>0</v>
      </c>
      <c r="C17" s="31" t="s">
        <v>187</v>
      </c>
      <c r="D17" s="32"/>
      <c r="E17" s="33" t="s">
        <v>188</v>
      </c>
      <c r="F17" s="32"/>
    </row>
    <row r="18" spans="1:6">
      <c r="A18" s="31" t="s">
        <v>189</v>
      </c>
      <c r="B18" s="32"/>
      <c r="C18" s="31" t="s">
        <v>190</v>
      </c>
      <c r="D18" s="32"/>
      <c r="E18" s="33" t="s">
        <v>191</v>
      </c>
      <c r="F18" s="32"/>
    </row>
    <row r="19" spans="1:6">
      <c r="A19" s="31" t="s">
        <v>192</v>
      </c>
      <c r="B19" s="32"/>
      <c r="C19" s="31" t="s">
        <v>193</v>
      </c>
      <c r="D19" s="32"/>
      <c r="E19" s="33" t="s">
        <v>194</v>
      </c>
      <c r="F19" s="32"/>
    </row>
    <row r="20" spans="1:6">
      <c r="A20" s="31" t="s">
        <v>195</v>
      </c>
      <c r="B20" s="32">
        <f>SUM(B21:B23)</f>
        <v>0</v>
      </c>
      <c r="C20" s="31" t="s">
        <v>196</v>
      </c>
      <c r="D20" s="32"/>
      <c r="E20" s="33" t="s">
        <v>197</v>
      </c>
      <c r="F20" s="32"/>
    </row>
    <row r="21" spans="1:6">
      <c r="A21" s="31" t="s">
        <v>198</v>
      </c>
      <c r="B21" s="32"/>
      <c r="C21" s="31" t="s">
        <v>199</v>
      </c>
      <c r="D21" s="32"/>
      <c r="E21" s="33" t="s">
        <v>200</v>
      </c>
      <c r="F21" s="32"/>
    </row>
    <row r="22" spans="1:6">
      <c r="A22" s="31" t="s">
        <v>201</v>
      </c>
      <c r="B22" s="32"/>
      <c r="C22" s="31" t="s">
        <v>202</v>
      </c>
      <c r="D22" s="32"/>
      <c r="E22" s="33"/>
      <c r="F22" s="32"/>
    </row>
    <row r="23" spans="1:6">
      <c r="A23" s="31" t="s">
        <v>203</v>
      </c>
      <c r="B23" s="32"/>
      <c r="C23" s="31" t="s">
        <v>204</v>
      </c>
      <c r="D23" s="32"/>
      <c r="E23" s="33"/>
      <c r="F23" s="32"/>
    </row>
    <row r="24" spans="1:6">
      <c r="A24" s="31"/>
      <c r="B24" s="32"/>
      <c r="C24" s="31" t="s">
        <v>205</v>
      </c>
      <c r="D24" s="32">
        <v>278.4</v>
      </c>
      <c r="E24" s="33"/>
      <c r="F24" s="32"/>
    </row>
    <row r="25" spans="1:6">
      <c r="A25" s="31"/>
      <c r="B25" s="32"/>
      <c r="C25" s="31" t="s">
        <v>206</v>
      </c>
      <c r="D25" s="32"/>
      <c r="E25" s="33"/>
      <c r="F25" s="32"/>
    </row>
    <row r="26" spans="1:6">
      <c r="A26" s="31"/>
      <c r="B26" s="34"/>
      <c r="C26" s="31" t="s">
        <v>207</v>
      </c>
      <c r="D26" s="32"/>
      <c r="E26" s="31"/>
      <c r="F26" s="34"/>
    </row>
    <row r="27" spans="1:6">
      <c r="A27" s="31"/>
      <c r="B27" s="32"/>
      <c r="C27" s="31" t="s">
        <v>208</v>
      </c>
      <c r="D27" s="32"/>
      <c r="E27" s="33"/>
      <c r="F27" s="32"/>
    </row>
    <row r="28" spans="1:6">
      <c r="A28" s="31"/>
      <c r="B28" s="32"/>
      <c r="C28" s="31" t="s">
        <v>209</v>
      </c>
      <c r="D28" s="32"/>
      <c r="E28" s="33"/>
      <c r="F28" s="32"/>
    </row>
    <row r="29" spans="1:6">
      <c r="A29" s="31"/>
      <c r="B29" s="32"/>
      <c r="C29" s="31" t="s">
        <v>210</v>
      </c>
      <c r="D29" s="32"/>
      <c r="E29" s="33"/>
      <c r="F29" s="32"/>
    </row>
    <row r="30" spans="1:6">
      <c r="A30" s="31"/>
      <c r="B30" s="32"/>
      <c r="C30" s="31" t="s">
        <v>211</v>
      </c>
      <c r="D30" s="32"/>
      <c r="E30" s="33"/>
      <c r="F30" s="32"/>
    </row>
    <row r="31" spans="1:6">
      <c r="A31" s="31"/>
      <c r="B31" s="32"/>
      <c r="C31" s="31" t="s">
        <v>212</v>
      </c>
      <c r="D31" s="32"/>
      <c r="E31" s="33"/>
      <c r="F31" s="32"/>
    </row>
    <row r="32" spans="1:6">
      <c r="A32" s="31"/>
      <c r="B32" s="32"/>
      <c r="C32" s="31" t="s">
        <v>213</v>
      </c>
      <c r="D32" s="32"/>
      <c r="E32" s="33"/>
      <c r="F32" s="32"/>
    </row>
    <row r="33" spans="1:6">
      <c r="A33" s="31"/>
      <c r="B33" s="32"/>
      <c r="C33" s="31" t="s">
        <v>214</v>
      </c>
      <c r="D33" s="32"/>
      <c r="E33" s="33"/>
      <c r="F33" s="32"/>
    </row>
    <row r="34" spans="1:6">
      <c r="A34" s="31"/>
      <c r="B34" s="32"/>
      <c r="C34" s="31"/>
      <c r="D34" s="32"/>
      <c r="E34" s="33"/>
      <c r="F34" s="32"/>
    </row>
    <row r="35" spans="1:6">
      <c r="A35" s="35" t="s">
        <v>48</v>
      </c>
      <c r="B35" s="32">
        <f>SUM(B6+B15+B16+B17+B20)</f>
        <v>328.99</v>
      </c>
      <c r="C35" s="35" t="s">
        <v>49</v>
      </c>
      <c r="D35" s="32">
        <f>SUM(D6:D33)</f>
        <v>328.99</v>
      </c>
      <c r="E35" s="35" t="s">
        <v>49</v>
      </c>
      <c r="F35" s="32">
        <f>F6+F11</f>
        <v>328.99</v>
      </c>
    </row>
    <row r="36" spans="1:6">
      <c r="A36" s="31" t="s">
        <v>215</v>
      </c>
      <c r="B36" s="32">
        <f>SUM(B37:B41)</f>
        <v>0</v>
      </c>
      <c r="C36" s="31" t="s">
        <v>216</v>
      </c>
      <c r="D36" s="32"/>
      <c r="E36" s="33" t="s">
        <v>217</v>
      </c>
      <c r="F36" s="32">
        <f>SUM(F37:F38)</f>
        <v>0</v>
      </c>
    </row>
    <row r="37" spans="1:6">
      <c r="A37" s="31" t="s">
        <v>218</v>
      </c>
      <c r="B37" s="32"/>
      <c r="C37" s="31"/>
      <c r="D37" s="32"/>
      <c r="E37" s="33" t="s">
        <v>219</v>
      </c>
      <c r="F37" s="32"/>
    </row>
    <row r="38" spans="1:6">
      <c r="A38" s="31" t="s">
        <v>220</v>
      </c>
      <c r="B38" s="32"/>
      <c r="C38" s="31"/>
      <c r="D38" s="32"/>
      <c r="E38" s="33" t="s">
        <v>221</v>
      </c>
      <c r="F38" s="32"/>
    </row>
    <row r="39" spans="1:6">
      <c r="A39" s="31" t="s">
        <v>222</v>
      </c>
      <c r="B39" s="32"/>
      <c r="C39" s="31"/>
      <c r="D39" s="32"/>
      <c r="E39" s="33" t="s">
        <v>89</v>
      </c>
      <c r="F39" s="32"/>
    </row>
    <row r="40" ht="27" spans="1:6">
      <c r="A40" s="31" t="s">
        <v>223</v>
      </c>
      <c r="B40" s="32"/>
      <c r="C40" s="31"/>
      <c r="D40" s="32"/>
      <c r="E40" s="33"/>
      <c r="F40" s="32"/>
    </row>
    <row r="41" ht="27" spans="1:6">
      <c r="A41" s="31" t="s">
        <v>224</v>
      </c>
      <c r="B41" s="32"/>
      <c r="C41" s="31"/>
      <c r="D41" s="32"/>
      <c r="E41" s="33"/>
      <c r="F41" s="32"/>
    </row>
    <row r="42" spans="1:6">
      <c r="A42" s="31"/>
      <c r="B42" s="32"/>
      <c r="C42" s="31"/>
      <c r="D42" s="32"/>
      <c r="E42" s="33"/>
      <c r="F42" s="32"/>
    </row>
    <row r="43" spans="1:6">
      <c r="A43" s="31"/>
      <c r="B43" s="32"/>
      <c r="C43" s="31"/>
      <c r="D43" s="32"/>
      <c r="E43" s="33"/>
      <c r="F43" s="32"/>
    </row>
    <row r="44" spans="1:6">
      <c r="A44" s="35" t="s">
        <v>225</v>
      </c>
      <c r="B44" s="32">
        <f>B35+B36</f>
        <v>328.99</v>
      </c>
      <c r="C44" s="35" t="s">
        <v>226</v>
      </c>
      <c r="D44" s="32">
        <f>D35+D36</f>
        <v>328.99</v>
      </c>
      <c r="E44" s="35" t="s">
        <v>226</v>
      </c>
      <c r="F44" s="32">
        <f>F35+F36</f>
        <v>328.99</v>
      </c>
    </row>
  </sheetData>
  <mergeCells count="3">
    <mergeCell ref="A2:F2"/>
    <mergeCell ref="A4:B4"/>
    <mergeCell ref="C4:F4"/>
  </mergeCells>
  <pageMargins left="1.41666666666667" right="0.748031496062992" top="0.275590551181102" bottom="0.275590551181102" header="0" footer="0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I7" sqref="I7"/>
    </sheetView>
  </sheetViews>
  <sheetFormatPr defaultColWidth="10" defaultRowHeight="13.5"/>
  <cols>
    <col min="1" max="1" width="3.625" style="26" customWidth="1"/>
    <col min="2" max="3" width="3" style="26" customWidth="1"/>
    <col min="4" max="4" width="5.75" style="26" customWidth="1"/>
    <col min="5" max="5" width="15.5" style="26" customWidth="1"/>
    <col min="6" max="6" width="5.75" style="26" customWidth="1"/>
    <col min="7" max="7" width="5.5" style="26" customWidth="1"/>
    <col min="8" max="8" width="5.75" style="26" customWidth="1"/>
    <col min="9" max="30" width="5.625" style="26" customWidth="1"/>
    <col min="31" max="31" width="9.75" style="26" customWidth="1"/>
    <col min="32" max="16384" width="23.375" style="26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227</v>
      </c>
      <c r="AD1" s="27"/>
    </row>
    <row r="2" ht="26.45" customHeight="1" spans="4:30">
      <c r="D2" s="11" t="s">
        <v>228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8" t="s">
        <v>7</v>
      </c>
      <c r="AD3" s="29"/>
    </row>
    <row r="4" ht="14.25" customHeight="1" spans="1:30">
      <c r="A4" s="12" t="s">
        <v>60</v>
      </c>
      <c r="B4" s="12"/>
      <c r="C4" s="12"/>
      <c r="D4" s="12" t="s">
        <v>229</v>
      </c>
      <c r="E4" s="12" t="s">
        <v>230</v>
      </c>
      <c r="F4" s="12" t="s">
        <v>231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67</v>
      </c>
      <c r="B5" s="12" t="s">
        <v>68</v>
      </c>
      <c r="C5" s="12" t="s">
        <v>69</v>
      </c>
      <c r="D5" s="12"/>
      <c r="E5" s="12"/>
      <c r="F5" s="12" t="s">
        <v>63</v>
      </c>
      <c r="G5" s="12" t="s">
        <v>232</v>
      </c>
      <c r="H5" s="12"/>
      <c r="I5" s="12"/>
      <c r="J5" s="12"/>
      <c r="K5" s="12"/>
      <c r="L5" s="12"/>
      <c r="M5" s="12"/>
      <c r="N5" s="12"/>
      <c r="O5" s="12"/>
      <c r="P5" s="12" t="s">
        <v>233</v>
      </c>
      <c r="Q5" s="12" t="s">
        <v>234</v>
      </c>
      <c r="R5" s="12" t="s">
        <v>235</v>
      </c>
      <c r="S5" s="12"/>
      <c r="T5" s="12"/>
      <c r="U5" s="12" t="s">
        <v>236</v>
      </c>
      <c r="V5" s="12"/>
      <c r="W5" s="12"/>
      <c r="X5" s="12"/>
      <c r="Y5" s="12" t="s">
        <v>237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13</v>
      </c>
      <c r="H6" s="12" t="s">
        <v>238</v>
      </c>
      <c r="I6" s="12" t="s">
        <v>239</v>
      </c>
      <c r="J6" s="12"/>
      <c r="K6" s="12"/>
      <c r="L6" s="12"/>
      <c r="M6" s="12"/>
      <c r="N6" s="12"/>
      <c r="O6" s="12"/>
      <c r="P6" s="12"/>
      <c r="Q6" s="12"/>
      <c r="R6" s="12" t="s">
        <v>70</v>
      </c>
      <c r="S6" s="12" t="s">
        <v>240</v>
      </c>
      <c r="T6" s="12" t="s">
        <v>241</v>
      </c>
      <c r="U6" s="12" t="s">
        <v>70</v>
      </c>
      <c r="V6" s="12" t="s">
        <v>242</v>
      </c>
      <c r="W6" s="12" t="s">
        <v>243</v>
      </c>
      <c r="X6" s="12" t="s">
        <v>241</v>
      </c>
      <c r="Y6" s="12" t="s">
        <v>70</v>
      </c>
      <c r="Z6" s="12" t="s">
        <v>244</v>
      </c>
      <c r="AA6" s="12" t="s">
        <v>245</v>
      </c>
      <c r="AB6" s="12" t="s">
        <v>246</v>
      </c>
      <c r="AC6" s="12" t="s">
        <v>247</v>
      </c>
      <c r="AD6" s="12" t="s">
        <v>248</v>
      </c>
    </row>
    <row r="7" ht="105" customHeight="1" spans="1:30">
      <c r="A7" s="12"/>
      <c r="B7" s="12"/>
      <c r="C7" s="12"/>
      <c r="D7" s="12"/>
      <c r="E7" s="12"/>
      <c r="F7" s="12"/>
      <c r="G7" s="12"/>
      <c r="H7" s="12"/>
      <c r="I7" s="12" t="s">
        <v>70</v>
      </c>
      <c r="J7" s="12" t="s">
        <v>249</v>
      </c>
      <c r="K7" s="12" t="s">
        <v>250</v>
      </c>
      <c r="L7" s="12" t="s">
        <v>251</v>
      </c>
      <c r="M7" s="12" t="s">
        <v>252</v>
      </c>
      <c r="N7" s="12" t="s">
        <v>253</v>
      </c>
      <c r="O7" s="12" t="s">
        <v>254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24" customHeight="1" spans="1:30">
      <c r="A8" s="12" t="s">
        <v>83</v>
      </c>
      <c r="B8" s="12" t="s">
        <v>83</v>
      </c>
      <c r="C8" s="12" t="s">
        <v>83</v>
      </c>
      <c r="D8" s="12" t="s">
        <v>83</v>
      </c>
      <c r="E8" s="12" t="s">
        <v>83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9" customFormat="1" ht="24" customHeight="1" spans="1:30">
      <c r="A9" s="7"/>
      <c r="B9" s="7"/>
      <c r="C9" s="7"/>
      <c r="D9" s="5"/>
      <c r="E9" s="20" t="s">
        <v>13</v>
      </c>
      <c r="F9" s="8">
        <f>F10</f>
        <v>328.99</v>
      </c>
      <c r="G9" s="8">
        <f>G10</f>
        <v>328.99</v>
      </c>
      <c r="H9" s="8">
        <f>H10</f>
        <v>328.99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24" customHeight="1" spans="1:30">
      <c r="A10" s="14"/>
      <c r="B10" s="14"/>
      <c r="C10" s="14"/>
      <c r="D10" s="13"/>
      <c r="E10" s="21"/>
      <c r="F10" s="15">
        <f>F11</f>
        <v>328.99</v>
      </c>
      <c r="G10" s="15">
        <f>G11</f>
        <v>328.99</v>
      </c>
      <c r="H10" s="15">
        <f>H11</f>
        <v>328.99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24" customHeight="1" spans="1:30">
      <c r="A11" s="14"/>
      <c r="B11" s="14"/>
      <c r="C11" s="14"/>
      <c r="D11" s="13">
        <v>123004</v>
      </c>
      <c r="E11" s="21" t="s">
        <v>255</v>
      </c>
      <c r="F11" s="15">
        <f>F12+F13+F14+F15+F16+F17</f>
        <v>328.99</v>
      </c>
      <c r="G11" s="15">
        <f>G12+G13+G14+G15+G16+G17</f>
        <v>328.99</v>
      </c>
      <c r="H11" s="15">
        <f>H12+H13+H14+H15+H16+H17</f>
        <v>328.99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4" customHeight="1" spans="1:30">
      <c r="A12" s="14">
        <v>208</v>
      </c>
      <c r="B12" s="23" t="s">
        <v>87</v>
      </c>
      <c r="C12" s="23" t="s">
        <v>88</v>
      </c>
      <c r="D12" s="13"/>
      <c r="E12" s="24" t="s">
        <v>90</v>
      </c>
      <c r="F12" s="15">
        <f t="shared" ref="F12:F17" si="0">G12</f>
        <v>13.24</v>
      </c>
      <c r="G12" s="15">
        <f t="shared" ref="G12:G17" si="1">H12</f>
        <v>13.24</v>
      </c>
      <c r="H12" s="15">
        <v>13.24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4" customHeight="1" spans="1:30">
      <c r="A13" s="14">
        <v>208</v>
      </c>
      <c r="B13" s="23" t="s">
        <v>87</v>
      </c>
      <c r="C13" s="23" t="s">
        <v>87</v>
      </c>
      <c r="D13" s="13"/>
      <c r="E13" s="24" t="s">
        <v>91</v>
      </c>
      <c r="F13" s="15">
        <f t="shared" si="0"/>
        <v>17.31</v>
      </c>
      <c r="G13" s="15">
        <f t="shared" si="1"/>
        <v>17.31</v>
      </c>
      <c r="H13" s="15">
        <v>17.31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24" customHeight="1" spans="1:30">
      <c r="A14" s="14">
        <v>208</v>
      </c>
      <c r="B14" s="23" t="s">
        <v>87</v>
      </c>
      <c r="C14" s="23" t="s">
        <v>92</v>
      </c>
      <c r="D14" s="13"/>
      <c r="E14" s="24" t="s">
        <v>93</v>
      </c>
      <c r="F14" s="15">
        <f t="shared" si="0"/>
        <v>8.66</v>
      </c>
      <c r="G14" s="15">
        <f t="shared" si="1"/>
        <v>8.66</v>
      </c>
      <c r="H14" s="15">
        <v>8.66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4" customHeight="1" spans="1:30">
      <c r="A15" s="14">
        <v>210</v>
      </c>
      <c r="B15" s="23" t="s">
        <v>95</v>
      </c>
      <c r="C15" s="23" t="s">
        <v>88</v>
      </c>
      <c r="D15" s="13"/>
      <c r="E15" s="24" t="s">
        <v>96</v>
      </c>
      <c r="F15" s="15">
        <f t="shared" si="0"/>
        <v>11.38</v>
      </c>
      <c r="G15" s="15">
        <f t="shared" si="1"/>
        <v>11.38</v>
      </c>
      <c r="H15" s="15">
        <v>11.38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24" customHeight="1" spans="1:30">
      <c r="A16" s="14">
        <v>221</v>
      </c>
      <c r="B16" s="23" t="s">
        <v>88</v>
      </c>
      <c r="C16" s="23" t="s">
        <v>98</v>
      </c>
      <c r="D16" s="13"/>
      <c r="E16" s="24" t="s">
        <v>99</v>
      </c>
      <c r="F16" s="15">
        <f t="shared" si="0"/>
        <v>12.98</v>
      </c>
      <c r="G16" s="15">
        <f t="shared" si="1"/>
        <v>12.98</v>
      </c>
      <c r="H16" s="15">
        <v>12.98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24" customHeight="1" spans="1:30">
      <c r="A17" s="14">
        <v>221</v>
      </c>
      <c r="B17" s="23" t="s">
        <v>100</v>
      </c>
      <c r="C17" s="23" t="s">
        <v>101</v>
      </c>
      <c r="D17" s="13"/>
      <c r="E17" s="24" t="s">
        <v>102</v>
      </c>
      <c r="F17" s="15">
        <f t="shared" si="0"/>
        <v>265.42</v>
      </c>
      <c r="G17" s="15">
        <f t="shared" si="1"/>
        <v>265.42</v>
      </c>
      <c r="H17" s="15">
        <v>265.42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275" right="0.156944444444444" top="0.904861111111111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K11" sqref="K11"/>
    </sheetView>
  </sheetViews>
  <sheetFormatPr defaultColWidth="10" defaultRowHeight="13.5"/>
  <cols>
    <col min="1" max="3" width="3.75" style="19" customWidth="1"/>
    <col min="4" max="4" width="7.5" style="19" customWidth="1"/>
    <col min="5" max="5" width="22.5" style="19" customWidth="1"/>
    <col min="6" max="6" width="7.875" style="19" customWidth="1"/>
    <col min="7" max="25" width="5.5" style="19" customWidth="1"/>
    <col min="26" max="26" width="9.75" style="19" customWidth="1"/>
    <col min="27" max="16384" width="10" style="19"/>
  </cols>
  <sheetData>
    <row r="1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256</v>
      </c>
      <c r="Y1" s="9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7</v>
      </c>
      <c r="X3" s="25"/>
      <c r="Y3" s="25"/>
    </row>
    <row r="4" ht="25.5" customHeight="1" spans="1:25">
      <c r="A4" s="4" t="s">
        <v>60</v>
      </c>
      <c r="B4" s="4"/>
      <c r="C4" s="4"/>
      <c r="D4" s="4" t="s">
        <v>229</v>
      </c>
      <c r="E4" s="4" t="s">
        <v>258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63.4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27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8" customFormat="1" ht="27" customHeight="1" spans="1:25">
      <c r="A7" s="7"/>
      <c r="B7" s="7"/>
      <c r="C7" s="7"/>
      <c r="D7" s="5"/>
      <c r="E7" s="20" t="s">
        <v>13</v>
      </c>
      <c r="F7" s="8">
        <f>G7+L7</f>
        <v>328.986</v>
      </c>
      <c r="G7" s="8">
        <f>H7+I7+J7+K7</f>
        <v>178.286</v>
      </c>
      <c r="H7" s="8">
        <f t="shared" ref="H7:M7" si="0">H8</f>
        <v>144.85</v>
      </c>
      <c r="I7" s="8">
        <f t="shared" si="0"/>
        <v>20.16</v>
      </c>
      <c r="J7" s="8">
        <f t="shared" si="0"/>
        <v>13.276</v>
      </c>
      <c r="K7" s="8">
        <f t="shared" si="0"/>
        <v>0</v>
      </c>
      <c r="L7" s="8">
        <f>M7</f>
        <v>150.7</v>
      </c>
      <c r="M7" s="8">
        <f t="shared" si="0"/>
        <v>150.7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8" customFormat="1" ht="27" customHeight="1" spans="1:25">
      <c r="A8" s="14"/>
      <c r="B8" s="14"/>
      <c r="C8" s="14"/>
      <c r="D8" s="13"/>
      <c r="E8" s="21"/>
      <c r="F8" s="15">
        <f>SUM(G8+L9)</f>
        <v>328.986</v>
      </c>
      <c r="G8" s="15">
        <f>SUM(H8:K8)</f>
        <v>178.286</v>
      </c>
      <c r="H8" s="15">
        <f t="shared" ref="H8:M8" si="1">H9</f>
        <v>144.85</v>
      </c>
      <c r="I8" s="15">
        <f t="shared" si="1"/>
        <v>20.16</v>
      </c>
      <c r="J8" s="15">
        <f t="shared" si="1"/>
        <v>13.276</v>
      </c>
      <c r="K8" s="15">
        <f t="shared" si="1"/>
        <v>0</v>
      </c>
      <c r="L8" s="8">
        <f>M8</f>
        <v>150.7</v>
      </c>
      <c r="M8" s="15">
        <f t="shared" si="1"/>
        <v>150.7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8" customFormat="1" ht="27" customHeight="1" spans="1:25">
      <c r="A9" s="14"/>
      <c r="B9" s="14"/>
      <c r="C9" s="14"/>
      <c r="D9" s="13">
        <v>123004</v>
      </c>
      <c r="E9" s="22" t="s">
        <v>255</v>
      </c>
      <c r="F9" s="15">
        <f>G9+L9</f>
        <v>328.986</v>
      </c>
      <c r="G9" s="15">
        <f>SUM(H9:K9)</f>
        <v>178.286</v>
      </c>
      <c r="H9" s="15">
        <f t="shared" ref="H9:M9" si="2">H10+H11+H12+H13+H14+H15</f>
        <v>144.85</v>
      </c>
      <c r="I9" s="15">
        <f t="shared" si="2"/>
        <v>20.16</v>
      </c>
      <c r="J9" s="15">
        <f t="shared" si="2"/>
        <v>13.276</v>
      </c>
      <c r="K9" s="15">
        <f t="shared" si="2"/>
        <v>0</v>
      </c>
      <c r="L9" s="8">
        <f>M9</f>
        <v>150.7</v>
      </c>
      <c r="M9" s="15">
        <f t="shared" si="2"/>
        <v>150.7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27" customHeight="1" spans="1:25">
      <c r="A10" s="14">
        <v>208</v>
      </c>
      <c r="B10" s="23" t="s">
        <v>87</v>
      </c>
      <c r="C10" s="23" t="s">
        <v>88</v>
      </c>
      <c r="D10" s="13"/>
      <c r="E10" s="24" t="s">
        <v>90</v>
      </c>
      <c r="F10" s="15">
        <f t="shared" ref="F10:F15" si="3">G10</f>
        <v>0</v>
      </c>
      <c r="G10" s="15">
        <f t="shared" ref="G10:G15" si="4">H10</f>
        <v>0</v>
      </c>
      <c r="H10" s="8"/>
      <c r="I10" s="8"/>
      <c r="J10" s="8">
        <v>13.24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27" customHeight="1" spans="1:25">
      <c r="A11" s="14">
        <v>208</v>
      </c>
      <c r="B11" s="23" t="s">
        <v>87</v>
      </c>
      <c r="C11" s="23" t="s">
        <v>87</v>
      </c>
      <c r="D11" s="13"/>
      <c r="E11" s="24" t="s">
        <v>91</v>
      </c>
      <c r="F11" s="15">
        <f t="shared" si="3"/>
        <v>17.31</v>
      </c>
      <c r="G11" s="15">
        <f t="shared" si="4"/>
        <v>17.31</v>
      </c>
      <c r="H11" s="8">
        <v>17.31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27" customHeight="1" spans="1:25">
      <c r="A12" s="14">
        <v>208</v>
      </c>
      <c r="B12" s="23" t="s">
        <v>87</v>
      </c>
      <c r="C12" s="23" t="s">
        <v>92</v>
      </c>
      <c r="D12" s="13"/>
      <c r="E12" s="24" t="s">
        <v>93</v>
      </c>
      <c r="F12" s="15">
        <f t="shared" si="3"/>
        <v>8.66</v>
      </c>
      <c r="G12" s="15">
        <f t="shared" si="4"/>
        <v>8.66</v>
      </c>
      <c r="H12" s="8">
        <v>8.66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27" customHeight="1" spans="1:25">
      <c r="A13" s="14">
        <v>210</v>
      </c>
      <c r="B13" s="23" t="s">
        <v>95</v>
      </c>
      <c r="C13" s="23" t="s">
        <v>88</v>
      </c>
      <c r="D13" s="13"/>
      <c r="E13" s="24" t="s">
        <v>96</v>
      </c>
      <c r="F13" s="15">
        <f t="shared" si="3"/>
        <v>11.38</v>
      </c>
      <c r="G13" s="15">
        <f t="shared" si="4"/>
        <v>11.38</v>
      </c>
      <c r="H13" s="8">
        <v>11.38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27" customHeight="1" spans="1:25">
      <c r="A14" s="14">
        <v>221</v>
      </c>
      <c r="B14" s="23" t="s">
        <v>88</v>
      </c>
      <c r="C14" s="23" t="s">
        <v>98</v>
      </c>
      <c r="D14" s="13"/>
      <c r="E14" s="24" t="s">
        <v>99</v>
      </c>
      <c r="F14" s="15">
        <f t="shared" si="3"/>
        <v>12.98</v>
      </c>
      <c r="G14" s="15">
        <f t="shared" si="4"/>
        <v>12.98</v>
      </c>
      <c r="H14" s="8">
        <v>12.98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27" customHeight="1" spans="1:25">
      <c r="A15" s="14">
        <v>221</v>
      </c>
      <c r="B15" s="23" t="s">
        <v>100</v>
      </c>
      <c r="C15" s="23" t="s">
        <v>101</v>
      </c>
      <c r="D15" s="13"/>
      <c r="E15" s="24" t="s">
        <v>102</v>
      </c>
      <c r="F15" s="15">
        <f t="shared" si="3"/>
        <v>94.52</v>
      </c>
      <c r="G15" s="15">
        <f t="shared" si="4"/>
        <v>94.52</v>
      </c>
      <c r="H15" s="8">
        <v>94.52</v>
      </c>
      <c r="I15" s="8">
        <v>20.16</v>
      </c>
      <c r="J15" s="8">
        <v>0.036</v>
      </c>
      <c r="K15" s="8"/>
      <c r="L15" s="8"/>
      <c r="M15" s="8">
        <v>150.7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826388888888889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7" sqref="$A7:$XFD10"/>
    </sheetView>
  </sheetViews>
  <sheetFormatPr defaultColWidth="10" defaultRowHeight="13.5"/>
  <cols>
    <col min="1" max="3" width="3.75" style="1" customWidth="1"/>
    <col min="4" max="4" width="4.75" style="1" customWidth="1"/>
    <col min="5" max="5" width="17.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259</v>
      </c>
      <c r="Y1" s="9"/>
    </row>
    <row r="2" ht="19.5" customHeight="1" spans="1:2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7</v>
      </c>
      <c r="Y3" s="9"/>
    </row>
    <row r="4" ht="14.25" customHeight="1" spans="1:25">
      <c r="A4" s="4" t="s">
        <v>60</v>
      </c>
      <c r="B4" s="4"/>
      <c r="C4" s="4"/>
      <c r="D4" s="4" t="s">
        <v>229</v>
      </c>
      <c r="E4" s="4" t="s">
        <v>258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41.45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1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21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21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21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826388888888889" right="0.196850393700787" top="0.275590551181102" bottom="0.275590551181102" header="0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2021-02-26T02:26:57Z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