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<sst xmlns="http://schemas.openxmlformats.org/spreadsheetml/2006/main" count="2609" uniqueCount="385">
  <si>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</si>
  <si>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</si>
  <si>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</si>
  <si>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</si>
  <si>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</si>
  <si>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</si>
  <si>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</si>
  <si>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</si>
  <si>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</si>
  <si>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</si>
  <si>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</si>
  <si>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</si>
  <si>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</si>
  <si>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</si>
  <si>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</si>
  <si>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</si>
  <si>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</si>
  <si>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</si>
  <si>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</si>
  <si>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</si>
  <si>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</si>
  <si>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</si>
  <si>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</si>
  <si>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</si>
  <si>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</si>
  <si>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</si>
  <si>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</si>
  <si>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</si>
  <si>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</si>
  <si>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</si>
  <si>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</si>
  <si>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</si>
  <si>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</si>
  <si>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</si>
  <si>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</si>
  <si>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</si>
  <si>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</si>
  <si>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</si>
  <si>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</si>
  <si>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</si>
  <si>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</si>
  <si>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</si>
  <si>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</si>
  <si>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</si>
  <si>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</si>
  <si>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</si>
  <si>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</si>
  <si>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</si>
  <si>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</si>
  <si>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</si>
  <si>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</si>
  <si>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</si>
  <si>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</si>
  <si>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</si>
  <si>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</si>
  <si>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</si>
  <si>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</si>
  <si>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</si>
  <si>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</si>
  <si>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</si>
  <si>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</si>
  <si>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</si>
  <si>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</si>
  <si>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</si>
  <si>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</si>
  <si>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</si>
  <si>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</si>
  <si>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</si>
  <si>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</si>
  <si>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</si>
  <si>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</si>
  <si>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</si>
  <si>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</si>
  <si>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</si>
  <si>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</si>
  <si>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</si>
  <si>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</si>
  <si>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</si>
  <si>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</si>
  <si>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</si>
  <si>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</si>
  <si>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</si>
  <si>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501001001</t>
  </si>
  <si>
    <t xml:space="preserve">  鹿寨县黄冕镇人民政府</t>
  </si>
  <si>
    <t>201</t>
  </si>
  <si>
    <t>03</t>
  </si>
  <si>
    <t>01</t>
  </si>
  <si>
    <t xml:space="preserve">             </t>
  </si>
  <si>
    <t xml:space="preserve">    行政运行（政府办公厅（室）及相关机构事务）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</si>
  <si>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</si>
  <si>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</si>
  <si>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</si>
  <si>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</si>
  <si>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</si>
  <si>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</si>
  <si>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</si>
  <si>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</si>
  <si>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</si>
  <si>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</si>
  <si>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</si>
  <si>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</si>
  <si>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</si>
  <si>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</si>
  <si>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</si>
  <si>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</si>
  <si>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</si>
  <si>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</si>
  <si>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</si>
  <si>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</si>
  <si>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</si>
  <si>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>02</t>
  </si>
  <si>
    <t xml:space="preserve">    住房公积金</t>
  </si>
  <si>
    <t xml:space="preserve">  501001002</t>
  </si>
  <si>
    <t xml:space="preserve">  鹿寨县黄冕镇人大办</t>
  </si>
  <si>
    <t xml:space="preserve">    行政运行（人大事务）</t>
  </si>
  <si>
    <t xml:space="preserve">  501001003</t>
  </si>
  <si>
    <t xml:space="preserve">  鹿寨县黄冕镇党委办</t>
  </si>
  <si>
    <t>31</t>
  </si>
  <si>
    <t xml:space="preserve">    行政运行（党委办公厅（室）及相关机构事务）</t>
  </si>
  <si>
    <t xml:space="preserve">  501001005</t>
  </si>
  <si>
    <t xml:space="preserve">  鹿寨县黄冕镇社团</t>
  </si>
  <si>
    <t>29</t>
  </si>
  <si>
    <t xml:space="preserve">    行政运行（群众团体事务）</t>
  </si>
  <si>
    <t xml:space="preserve">  501002</t>
  </si>
  <si>
    <t xml:space="preserve">  鹿寨县黄冕镇财政所</t>
  </si>
  <si>
    <t>50</t>
  </si>
  <si>
    <t xml:space="preserve">          </t>
  </si>
  <si>
    <t xml:space="preserve">    事业运行（财政事务）</t>
  </si>
  <si>
    <t xml:space="preserve">    事业单位离退休</t>
  </si>
  <si>
    <t xml:space="preserve">    事业单位医疗</t>
  </si>
  <si>
    <t xml:space="preserve">  501003</t>
  </si>
  <si>
    <t xml:space="preserve">  鹿寨县黄冕镇文化体育和广播电视站</t>
  </si>
  <si>
    <t>207</t>
  </si>
  <si>
    <t>08</t>
  </si>
  <si>
    <t xml:space="preserve">    广播电视事务</t>
  </si>
  <si>
    <t xml:space="preserve">  501006</t>
  </si>
  <si>
    <t xml:space="preserve">  鹿寨县黄冕镇林业站</t>
  </si>
  <si>
    <t>04</t>
  </si>
  <si>
    <t xml:space="preserve">    事业机构</t>
  </si>
  <si>
    <t xml:space="preserve">  501008</t>
  </si>
  <si>
    <t xml:space="preserve">  鹿寨县黄冕镇卫生和计划生育服务所</t>
  </si>
  <si>
    <t>17</t>
  </si>
  <si>
    <t xml:space="preserve">    计划生育服务</t>
  </si>
  <si>
    <t xml:space="preserve">  501009</t>
  </si>
  <si>
    <t xml:space="preserve">  鹿寨县黄冕镇国土规建环保安监站</t>
  </si>
  <si>
    <t xml:space="preserve">    其他城乡社区管理事务支出</t>
  </si>
  <si>
    <t xml:space="preserve">  501014</t>
  </si>
  <si>
    <t xml:space="preserve">  鹿寨县黄冕镇社会保障服务中心</t>
  </si>
  <si>
    <t xml:space="preserve">    社会保险业务管理事务</t>
  </si>
  <si>
    <t xml:space="preserve">  501016</t>
  </si>
  <si>
    <t xml:space="preserve">  鹿寨县黄冕镇水利站</t>
  </si>
  <si>
    <t>10</t>
  </si>
  <si>
    <t xml:space="preserve">    水土保持</t>
  </si>
  <si>
    <t xml:space="preserve">  501017</t>
  </si>
  <si>
    <t xml:space="preserve">  鹿寨县黄冕镇退役军人服务站</t>
  </si>
  <si>
    <t>28</t>
  </si>
  <si>
    <t xml:space="preserve">    事业运行（退役军人管理事务）</t>
  </si>
  <si>
    <t xml:space="preserve">  501018</t>
  </si>
  <si>
    <t xml:space="preserve">  鹿寨县黄冕镇农业技术推广站</t>
  </si>
  <si>
    <t xml:space="preserve">    事业运行（农业农村）</t>
  </si>
  <si>
    <t xml:space="preserve">  501019</t>
  </si>
  <si>
    <t xml:space="preserve">  鹿寨县黄冕镇农业机械化技术推广与管理站</t>
  </si>
  <si>
    <t xml:space="preserve">  501020</t>
  </si>
  <si>
    <t xml:space="preserve">  鹿寨县黄冕镇水产畜牧兽医站</t>
  </si>
  <si>
    <t xml:space="preserve">  501021</t>
  </si>
  <si>
    <t xml:space="preserve">  鹿寨县黄冕镇扶贫开发工作站</t>
  </si>
  <si>
    <t xml:space="preserve">    扶贫事业机构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</si>
  <si>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</si>
  <si>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</si>
  <si>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</si>
  <si>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</si>
  <si>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</si>
  <si>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</si>
  <si>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501001001</t>
  </si>
  <si>
    <t>黄冕镇政府</t>
  </si>
  <si>
    <t>30101</t>
  </si>
  <si>
    <t>基本工资</t>
  </si>
  <si>
    <t>30102</t>
  </si>
  <si>
    <t>津贴补贴</t>
  </si>
  <si>
    <t>奖金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</si>
  <si>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</si>
  <si>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</si>
  <si>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</si>
  <si>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</si>
  <si>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</si>
  <si>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</si>
  <si>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</si>
  <si>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</si>
  <si>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</si>
  <si>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</si>
  <si>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</si>
  <si>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</si>
  <si>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</si>
  <si>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</si>
  <si>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</si>
  <si>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</si>
  <si>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</si>
  <si>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其他商品和服务支出</t>
  </si>
  <si>
    <t>邮电费（通讯补贴）</t>
  </si>
  <si>
    <t>30226</t>
  </si>
  <si>
    <t>劳务费</t>
  </si>
  <si>
    <t>30227</t>
  </si>
  <si>
    <t>工会经费</t>
  </si>
  <si>
    <t>30239</t>
  </si>
  <si>
    <t>其他交通费用（公务交通补贴）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</si>
  <si>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</si>
  <si>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</si>
  <si>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</si>
  <si>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</si>
  <si>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</si>
  <si>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</si>
  <si>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</si>
  <si>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</si>
  <si>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>黄冕镇人大办</t>
  </si>
  <si>
    <t>黄冕镇党委办</t>
  </si>
  <si>
    <t>黄冕镇社团</t>
  </si>
  <si>
    <t>黄冕镇财政所</t>
  </si>
  <si>
    <t>绩效工资</t>
  </si>
  <si>
    <t>黄冕镇文化广播电视站</t>
  </si>
  <si>
    <t>30231</t>
  </si>
  <si>
    <t>公务用车运行维护费</t>
  </si>
  <si>
    <t>黄冕镇林业站</t>
  </si>
  <si>
    <t>黄冕镇计划生育服务所</t>
  </si>
  <si>
    <t>黄冕镇国土规建环保安监站</t>
  </si>
  <si>
    <t>黄冕镇劳动保险事务所</t>
  </si>
  <si>
    <t>黄冕镇水利站</t>
  </si>
  <si>
    <t>501017</t>
  </si>
  <si>
    <t>黄冕镇退役军人服务站</t>
  </si>
  <si>
    <t>501018</t>
  </si>
  <si>
    <t>黄冕镇农业技术推广站</t>
  </si>
  <si>
    <t>501019</t>
  </si>
  <si>
    <t>黄冕镇农业机械化技术推广与管理站</t>
  </si>
  <si>
    <t>501020</t>
  </si>
  <si>
    <t>黄冕镇水产畜牧兽医站</t>
  </si>
  <si>
    <t>501021</t>
  </si>
  <si>
    <t>黄冕镇扶贫开发工作站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</si>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</sst>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_ ;_ * \-#,##0.00_ ;_ * &quot;-&quot;_ ;_ @_ "/>
    <numFmt numFmtId="177" formatCode="#0"/>
    <numFmt numFmtId="178" formatCode="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11"/>
      <name val="宋体"/>
      <charset val="1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SimSun"/>
      <charset val="134"/>
    </font>
    <font>
      <sz val="10"/>
      <name val="宋体"/>
      <charset val="1"/>
      <scheme val="minor"/>
    </font>
    <font>
      <b/>
      <sz val="9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9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8" fontId="3" fillId="0" borderId="2" xfId="0" applyNumberFormat="1" applyFont="1" applyFill="1" applyBorder="1" applyAlignment="1"/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right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8" fontId="6" fillId="0" borderId="0" xfId="0" applyNumberFormat="1" applyFont="1" applyFill="1">
      <alignment vertical="center"/>
    </xf>
    <xf numFmtId="178" fontId="7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/>
    <xf numFmtId="0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 applyProtection="1"/>
    <xf numFmtId="178" fontId="11" fillId="0" borderId="2" xfId="0" applyNumberFormat="1" applyFont="1" applyFill="1" applyBorder="1" applyAlignment="1">
      <alignment vertical="center"/>
    </xf>
    <xf numFmtId="178" fontId="11" fillId="0" borderId="0" xfId="0" applyNumberFormat="1" applyFont="1" applyFill="1">
      <alignment vertical="center"/>
    </xf>
    <xf numFmtId="0" fontId="12" fillId="0" borderId="2" xfId="0" applyNumberFormat="1" applyFont="1" applyFill="1" applyBorder="1" applyAlignment="1">
      <alignment horizontal="center"/>
    </xf>
    <xf numFmtId="178" fontId="12" fillId="0" borderId="2" xfId="0" applyNumberFormat="1" applyFont="1" applyFill="1" applyBorder="1" applyAlignment="1">
      <alignment horizontal="center"/>
    </xf>
    <xf numFmtId="178" fontId="6" fillId="0" borderId="2" xfId="0" applyNumberFormat="1" applyFont="1" applyFill="1" applyBorder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/>
    <xf numFmtId="178" fontId="9" fillId="0" borderId="2" xfId="0" applyNumberFormat="1" applyFont="1" applyFill="1" applyBorder="1" applyAlignment="1"/>
    <xf numFmtId="178" fontId="9" fillId="0" borderId="2" xfId="0" applyNumberFormat="1" applyFont="1" applyFill="1" applyBorder="1" applyAlignment="1" applyProtection="1">
      <alignment horizontal="right" vertical="center"/>
    </xf>
    <xf numFmtId="178" fontId="11" fillId="2" borderId="2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78" fontId="3" fillId="2" borderId="2" xfId="0" applyNumberFormat="1" applyFont="1" applyFill="1" applyBorder="1" applyAlignment="1"/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 wrapText="1"/>
    </xf>
    <xf numFmtId="178" fontId="3" fillId="3" borderId="2" xfId="0" applyNumberFormat="1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T11" sqref="T11:T14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362</v>
      </c>
      <c r="Y1" s="17"/>
    </row>
    <row r="2" ht="19.5" customHeight="1" spans="1:25">
      <c r="A2" s="11" t="s">
        <v>363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330</v>
      </c>
      <c r="E4" s="12" t="s">
        <v>358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364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K28" sqref="AK2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365</v>
      </c>
      <c r="AI1" s="9"/>
    </row>
    <row r="2" ht="23.45" customHeight="1" spans="1:35">
      <c r="A2" s="3" t="s">
        <v>366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330</v>
      </c>
      <c r="E4" s="4" t="s">
        <v>358</v>
      </c>
      <c r="F4" s="4" t="s">
        <v>367</v>
      </c>
      <c r="G4" s="4" t="s">
        <v>368</v>
      </c>
      <c r="H4" s="4" t="s">
        <v>369</v>
      </c>
      <c r="I4" s="4" t="s">
        <v>370</v>
      </c>
      <c r="J4" s="4" t="s">
        <v>371</v>
      </c>
      <c r="K4" s="4" t="s">
        <v>372</v>
      </c>
      <c r="L4" s="4" t="s">
        <v>373</v>
      </c>
      <c r="M4" s="4"/>
      <c r="N4" s="4"/>
      <c r="O4" s="4"/>
      <c r="P4" s="4"/>
      <c r="Q4" s="4"/>
      <c r="R4" s="4"/>
      <c r="S4" s="4"/>
      <c r="T4" s="4"/>
      <c r="U4" s="4" t="s">
        <v>374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375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333</v>
      </c>
      <c r="N5" s="4"/>
      <c r="O5" s="4"/>
      <c r="P5" s="4" t="s">
        <v>334</v>
      </c>
      <c r="Q5" s="4" t="s">
        <v>335</v>
      </c>
      <c r="R5" s="4" t="s">
        <v>336</v>
      </c>
      <c r="S5" s="4" t="s">
        <v>337</v>
      </c>
      <c r="T5" s="4" t="s">
        <v>376</v>
      </c>
      <c r="U5" s="4" t="s">
        <v>9</v>
      </c>
      <c r="V5" s="4" t="s">
        <v>377</v>
      </c>
      <c r="W5" s="4"/>
      <c r="X5" s="4"/>
      <c r="Y5" s="4"/>
      <c r="Z5" s="4"/>
      <c r="AA5" s="4"/>
      <c r="AB5" s="4"/>
      <c r="AC5" s="4"/>
      <c r="AD5" s="4"/>
      <c r="AE5" s="4" t="s">
        <v>378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379</v>
      </c>
      <c r="O6" s="4" t="s">
        <v>340</v>
      </c>
      <c r="P6" s="4"/>
      <c r="Q6" s="4"/>
      <c r="R6" s="4"/>
      <c r="S6" s="4"/>
      <c r="T6" s="4"/>
      <c r="U6" s="4"/>
      <c r="V6" s="4" t="s">
        <v>66</v>
      </c>
      <c r="W6" s="4" t="s">
        <v>380</v>
      </c>
      <c r="X6" s="4"/>
      <c r="Y6" s="4"/>
      <c r="Z6" s="4"/>
      <c r="AA6" s="4" t="s">
        <v>381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382</v>
      </c>
      <c r="Y8" s="4" t="s">
        <v>383</v>
      </c>
      <c r="Z8" s="4" t="s">
        <v>384</v>
      </c>
      <c r="AA8" s="4" t="s">
        <v>66</v>
      </c>
      <c r="AB8" s="4" t="s">
        <v>382</v>
      </c>
      <c r="AC8" s="4" t="s">
        <v>383</v>
      </c>
      <c r="AD8" s="4" t="s">
        <v>384</v>
      </c>
      <c r="AE8" s="4" t="s">
        <v>66</v>
      </c>
      <c r="AF8" s="4" t="s">
        <v>382</v>
      </c>
      <c r="AG8" s="4" t="s">
        <v>383</v>
      </c>
      <c r="AH8" s="4" t="s">
        <v>384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42" sqref="B4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3" t="s">
        <v>4</v>
      </c>
      <c r="B4" s="73"/>
      <c r="C4" s="73" t="s">
        <v>5</v>
      </c>
      <c r="D4" s="73"/>
      <c r="E4" s="73"/>
      <c r="F4" s="73"/>
      <c r="G4" s="73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5">
        <v>1968.887402</v>
      </c>
      <c r="C6" s="14" t="s">
        <v>14</v>
      </c>
      <c r="D6" s="33">
        <f>SUM(E6:G6)</f>
        <v>466.713433</v>
      </c>
      <c r="E6" s="26">
        <v>466.713433</v>
      </c>
      <c r="F6" s="33"/>
      <c r="G6" s="33"/>
    </row>
    <row r="7" spans="1:7">
      <c r="A7" s="14" t="s">
        <v>15</v>
      </c>
      <c r="B7" s="35"/>
      <c r="C7" s="14" t="s">
        <v>16</v>
      </c>
      <c r="D7" s="33">
        <f t="shared" ref="D7:D33" si="0">SUM(E7:G7)</f>
        <v>0</v>
      </c>
      <c r="E7" s="26">
        <v>0</v>
      </c>
      <c r="F7" s="33"/>
      <c r="G7" s="33"/>
    </row>
    <row r="8" spans="1:7">
      <c r="A8" s="14" t="s">
        <v>17</v>
      </c>
      <c r="B8" s="33"/>
      <c r="C8" s="14" t="s">
        <v>18</v>
      </c>
      <c r="D8" s="33">
        <f t="shared" si="0"/>
        <v>0</v>
      </c>
      <c r="E8" s="26">
        <v>0</v>
      </c>
      <c r="F8" s="33"/>
      <c r="G8" s="33"/>
    </row>
    <row r="9" spans="1:7">
      <c r="A9" s="14"/>
      <c r="B9" s="33"/>
      <c r="C9" s="14" t="s">
        <v>19</v>
      </c>
      <c r="D9" s="33">
        <f t="shared" si="0"/>
        <v>0.5</v>
      </c>
      <c r="E9" s="26">
        <v>0.5</v>
      </c>
      <c r="F9" s="33"/>
      <c r="G9" s="33"/>
    </row>
    <row r="10" spans="1:7">
      <c r="A10" s="14"/>
      <c r="B10" s="33"/>
      <c r="C10" s="14" t="s">
        <v>20</v>
      </c>
      <c r="D10" s="33">
        <f t="shared" si="0"/>
        <v>0</v>
      </c>
      <c r="E10" s="26">
        <v>0</v>
      </c>
      <c r="F10" s="33"/>
      <c r="G10" s="33"/>
    </row>
    <row r="11" spans="1:7">
      <c r="A11" s="14"/>
      <c r="B11" s="33"/>
      <c r="C11" s="14" t="s">
        <v>21</v>
      </c>
      <c r="D11" s="33">
        <f t="shared" si="0"/>
        <v>0</v>
      </c>
      <c r="E11" s="26">
        <v>0</v>
      </c>
      <c r="F11" s="33"/>
      <c r="G11" s="33"/>
    </row>
    <row r="12" spans="1:7">
      <c r="A12" s="14"/>
      <c r="B12" s="33"/>
      <c r="C12" s="14" t="s">
        <v>22</v>
      </c>
      <c r="D12" s="33">
        <f t="shared" si="0"/>
        <v>18.337304</v>
      </c>
      <c r="E12" s="26">
        <v>18.337304</v>
      </c>
      <c r="F12" s="33"/>
      <c r="G12" s="33"/>
    </row>
    <row r="13" spans="1:7">
      <c r="A13" s="14"/>
      <c r="B13" s="33"/>
      <c r="C13" s="14" t="s">
        <v>23</v>
      </c>
      <c r="D13" s="33">
        <f t="shared" si="0"/>
        <v>294.769925</v>
      </c>
      <c r="E13" s="26">
        <v>294.769925</v>
      </c>
      <c r="F13" s="33"/>
      <c r="G13" s="33"/>
    </row>
    <row r="14" spans="1:7">
      <c r="A14" s="14"/>
      <c r="B14" s="33"/>
      <c r="C14" s="14" t="s">
        <v>24</v>
      </c>
      <c r="D14" s="33">
        <f t="shared" si="0"/>
        <v>184.307428</v>
      </c>
      <c r="E14" s="26">
        <v>184.307428</v>
      </c>
      <c r="F14" s="33"/>
      <c r="G14" s="33"/>
    </row>
    <row r="15" spans="1:7">
      <c r="A15" s="14"/>
      <c r="B15" s="33"/>
      <c r="C15" s="14" t="s">
        <v>25</v>
      </c>
      <c r="D15" s="33">
        <f t="shared" ref="D15:D27" si="1">SUM(E15:G15)</f>
        <v>0</v>
      </c>
      <c r="E15" s="26">
        <v>0</v>
      </c>
      <c r="F15" s="33"/>
      <c r="G15" s="33"/>
    </row>
    <row r="16" spans="1:7">
      <c r="A16" s="14"/>
      <c r="B16" s="33"/>
      <c r="C16" s="14" t="s">
        <v>26</v>
      </c>
      <c r="D16" s="33">
        <f t="shared" si="1"/>
        <v>262.247089</v>
      </c>
      <c r="E16" s="26">
        <v>262.247089</v>
      </c>
      <c r="F16" s="33"/>
      <c r="G16" s="33"/>
    </row>
    <row r="17" spans="1:7">
      <c r="A17" s="14"/>
      <c r="B17" s="33"/>
      <c r="C17" s="14" t="s">
        <v>27</v>
      </c>
      <c r="D17" s="33">
        <f t="shared" si="1"/>
        <v>637.942887</v>
      </c>
      <c r="E17" s="26">
        <v>637.942887</v>
      </c>
      <c r="F17" s="33"/>
      <c r="G17" s="33"/>
    </row>
    <row r="18" spans="1:7">
      <c r="A18" s="14"/>
      <c r="B18" s="33"/>
      <c r="C18" s="14" t="s">
        <v>28</v>
      </c>
      <c r="D18" s="33">
        <f t="shared" si="1"/>
        <v>0</v>
      </c>
      <c r="E18" s="26">
        <v>0</v>
      </c>
      <c r="F18" s="33"/>
      <c r="G18" s="33"/>
    </row>
    <row r="19" spans="1:7">
      <c r="A19" s="14"/>
      <c r="B19" s="33"/>
      <c r="C19" s="14" t="s">
        <v>29</v>
      </c>
      <c r="D19" s="33">
        <f t="shared" si="1"/>
        <v>0</v>
      </c>
      <c r="E19" s="26">
        <v>0</v>
      </c>
      <c r="F19" s="33"/>
      <c r="G19" s="33"/>
    </row>
    <row r="20" spans="1:7">
      <c r="A20" s="14"/>
      <c r="B20" s="33"/>
      <c r="C20" s="14" t="s">
        <v>30</v>
      </c>
      <c r="D20" s="33">
        <f t="shared" si="1"/>
        <v>0</v>
      </c>
      <c r="E20" s="26">
        <v>0</v>
      </c>
      <c r="F20" s="33"/>
      <c r="G20" s="33"/>
    </row>
    <row r="21" spans="1:7">
      <c r="A21" s="14"/>
      <c r="B21" s="33"/>
      <c r="C21" s="14" t="s">
        <v>31</v>
      </c>
      <c r="D21" s="33">
        <f t="shared" si="1"/>
        <v>0</v>
      </c>
      <c r="E21" s="26">
        <v>0</v>
      </c>
      <c r="F21" s="33"/>
      <c r="G21" s="33"/>
    </row>
    <row r="22" spans="1:7">
      <c r="A22" s="14"/>
      <c r="B22" s="33"/>
      <c r="C22" s="14" t="s">
        <v>32</v>
      </c>
      <c r="D22" s="33">
        <f t="shared" si="1"/>
        <v>0</v>
      </c>
      <c r="E22" s="26">
        <v>0</v>
      </c>
      <c r="F22" s="33"/>
      <c r="G22" s="33"/>
    </row>
    <row r="23" spans="1:7">
      <c r="A23" s="14"/>
      <c r="B23" s="33"/>
      <c r="C23" s="14" t="s">
        <v>33</v>
      </c>
      <c r="D23" s="33">
        <f t="shared" si="1"/>
        <v>0</v>
      </c>
      <c r="E23" s="26">
        <v>0</v>
      </c>
      <c r="F23" s="33"/>
      <c r="G23" s="33"/>
    </row>
    <row r="24" spans="1:7">
      <c r="A24" s="14"/>
      <c r="B24" s="33"/>
      <c r="C24" s="14" t="s">
        <v>34</v>
      </c>
      <c r="D24" s="33">
        <f t="shared" si="1"/>
        <v>104.069336</v>
      </c>
      <c r="E24" s="26">
        <v>104.069336</v>
      </c>
      <c r="F24" s="33"/>
      <c r="G24" s="33"/>
    </row>
    <row r="25" spans="1:7">
      <c r="A25" s="14"/>
      <c r="B25" s="33"/>
      <c r="C25" s="14" t="s">
        <v>35</v>
      </c>
      <c r="D25" s="33">
        <f t="shared" si="1"/>
        <v>0</v>
      </c>
      <c r="E25" s="26">
        <v>0</v>
      </c>
      <c r="F25" s="33"/>
      <c r="G25" s="33"/>
    </row>
    <row r="26" spans="1:7">
      <c r="A26" s="14"/>
      <c r="B26" s="33"/>
      <c r="C26" s="14" t="s">
        <v>36</v>
      </c>
      <c r="D26" s="33">
        <f t="shared" si="1"/>
        <v>0</v>
      </c>
      <c r="E26" s="33"/>
      <c r="F26" s="33"/>
      <c r="G26" s="33"/>
    </row>
    <row r="27" spans="1:7">
      <c r="A27" s="14"/>
      <c r="B27" s="33"/>
      <c r="C27" s="14" t="s">
        <v>37</v>
      </c>
      <c r="D27" s="33">
        <f t="shared" si="1"/>
        <v>0</v>
      </c>
      <c r="E27" s="33"/>
      <c r="F27" s="33"/>
      <c r="G27" s="33"/>
    </row>
    <row r="28" spans="1:7">
      <c r="A28" s="14"/>
      <c r="B28" s="33"/>
      <c r="C28" s="14" t="s">
        <v>38</v>
      </c>
      <c r="D28" s="33">
        <f t="shared" si="0"/>
        <v>0</v>
      </c>
      <c r="E28" s="33"/>
      <c r="F28" s="33"/>
      <c r="G28" s="33"/>
    </row>
    <row r="29" spans="1:7">
      <c r="A29" s="14"/>
      <c r="B29" s="33"/>
      <c r="C29" s="14" t="s">
        <v>39</v>
      </c>
      <c r="D29" s="33">
        <f t="shared" si="0"/>
        <v>0</v>
      </c>
      <c r="E29" s="33"/>
      <c r="F29" s="33"/>
      <c r="G29" s="33"/>
    </row>
    <row r="30" spans="1:7">
      <c r="A30" s="14"/>
      <c r="B30" s="33"/>
      <c r="C30" s="14" t="s">
        <v>40</v>
      </c>
      <c r="D30" s="33">
        <f t="shared" si="0"/>
        <v>0</v>
      </c>
      <c r="E30" s="33"/>
      <c r="F30" s="33"/>
      <c r="G30" s="33"/>
    </row>
    <row r="31" spans="1:7">
      <c r="A31" s="14"/>
      <c r="B31" s="33"/>
      <c r="C31" s="14" t="s">
        <v>41</v>
      </c>
      <c r="D31" s="33">
        <f t="shared" si="0"/>
        <v>0</v>
      </c>
      <c r="E31" s="33"/>
      <c r="F31" s="33"/>
      <c r="G31" s="33"/>
    </row>
    <row r="32" spans="1:7">
      <c r="A32" s="14"/>
      <c r="B32" s="33"/>
      <c r="C32" s="14" t="s">
        <v>42</v>
      </c>
      <c r="D32" s="33">
        <f t="shared" si="0"/>
        <v>0</v>
      </c>
      <c r="E32" s="33"/>
      <c r="F32" s="33"/>
      <c r="G32" s="33"/>
    </row>
    <row r="33" spans="1:7">
      <c r="A33" s="14"/>
      <c r="B33" s="33"/>
      <c r="C33" s="14" t="s">
        <v>43</v>
      </c>
      <c r="D33" s="33">
        <f t="shared" si="0"/>
        <v>0</v>
      </c>
      <c r="E33" s="33"/>
      <c r="F33" s="33"/>
      <c r="G33" s="33"/>
    </row>
    <row r="34" spans="1:7">
      <c r="A34" s="73" t="s">
        <v>44</v>
      </c>
      <c r="B34" s="33">
        <f>SUM(B6:B33)</f>
        <v>1968.887402</v>
      </c>
      <c r="C34" s="73" t="s">
        <v>45</v>
      </c>
      <c r="D34" s="33">
        <f>SUM(D6:D33)</f>
        <v>1968.887402</v>
      </c>
      <c r="E34" s="33">
        <f>SUM(E6:E33)</f>
        <v>1968.887402</v>
      </c>
      <c r="F34" s="33">
        <f>SUM(F6:F33)</f>
        <v>0</v>
      </c>
      <c r="G34" s="33">
        <f>SUM(G6:G33)</f>
        <v>0</v>
      </c>
    </row>
    <row r="35" spans="1:7">
      <c r="A35" s="14" t="s">
        <v>46</v>
      </c>
      <c r="B35" s="33">
        <f>SUM(B36:B38)</f>
        <v>0</v>
      </c>
      <c r="C35" s="14" t="s">
        <v>47</v>
      </c>
      <c r="D35" s="33"/>
      <c r="E35" s="33"/>
      <c r="F35" s="33"/>
      <c r="G35" s="33"/>
    </row>
    <row r="36" spans="1:7">
      <c r="A36" s="14" t="s">
        <v>48</v>
      </c>
      <c r="B36" s="33"/>
      <c r="C36" s="14"/>
      <c r="D36" s="33"/>
      <c r="E36" s="33"/>
      <c r="F36" s="33"/>
      <c r="G36" s="33"/>
    </row>
    <row r="37" spans="1:7">
      <c r="A37" s="14" t="s">
        <v>49</v>
      </c>
      <c r="B37" s="33"/>
      <c r="C37" s="14"/>
      <c r="D37" s="33"/>
      <c r="E37" s="33"/>
      <c r="F37" s="33"/>
      <c r="G37" s="33"/>
    </row>
    <row r="38" spans="1:7">
      <c r="A38" s="14" t="s">
        <v>50</v>
      </c>
      <c r="B38" s="33"/>
      <c r="C38" s="14"/>
      <c r="D38" s="33"/>
      <c r="E38" s="33"/>
      <c r="F38" s="33"/>
      <c r="G38" s="33"/>
    </row>
    <row r="39" spans="1:7">
      <c r="A39" s="73" t="s">
        <v>51</v>
      </c>
      <c r="B39" s="33">
        <f>B34+B35</f>
        <v>1968.887402</v>
      </c>
      <c r="C39" s="73" t="s">
        <v>52</v>
      </c>
      <c r="D39" s="33">
        <f>D34+D35</f>
        <v>1968.887402</v>
      </c>
      <c r="E39" s="33">
        <f>E34+E35</f>
        <v>1968.887402</v>
      </c>
      <c r="F39" s="33">
        <f>F34+F35</f>
        <v>0</v>
      </c>
      <c r="G39" s="3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2"/>
  <sheetViews>
    <sheetView workbookViewId="0">
      <pane xSplit="5" ySplit="5" topLeftCell="F6" activePane="bottomRight" state="frozen"/>
      <selection/>
      <selection pane="topRight"/>
      <selection pane="bottomLeft"/>
      <selection pane="bottomRight" activeCell="J7" sqref="H7 J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5.625" customWidth="1"/>
    <col min="12" max="12" width="7.75" customWidth="1"/>
    <col min="13" max="13" width="6" customWidth="1"/>
    <col min="14" max="14" width="7.75" customWidth="1"/>
    <col min="15" max="15" width="6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1" t="s">
        <v>3</v>
      </c>
      <c r="X3" s="71"/>
      <c r="Y3" s="7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67" t="s">
        <v>78</v>
      </c>
      <c r="B6" s="67" t="s">
        <v>78</v>
      </c>
      <c r="C6" s="67" t="s">
        <v>78</v>
      </c>
      <c r="D6" s="67" t="s">
        <v>79</v>
      </c>
      <c r="E6" s="67" t="s">
        <v>79</v>
      </c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  <c r="O6" s="67">
        <v>10</v>
      </c>
      <c r="P6" s="67">
        <v>11</v>
      </c>
      <c r="Q6" s="67">
        <v>12</v>
      </c>
      <c r="R6" s="67">
        <v>13</v>
      </c>
      <c r="S6" s="67">
        <v>14</v>
      </c>
      <c r="T6" s="67">
        <v>15</v>
      </c>
      <c r="U6" s="67">
        <v>16</v>
      </c>
      <c r="V6" s="67">
        <v>17</v>
      </c>
      <c r="W6" s="67">
        <v>18</v>
      </c>
      <c r="X6" s="67">
        <v>19</v>
      </c>
      <c r="Y6" s="67">
        <v>20</v>
      </c>
    </row>
    <row r="7" s="1" customFormat="1" ht="14.25" customHeight="1" spans="1:25">
      <c r="A7" s="18"/>
      <c r="B7" s="18"/>
      <c r="C7" s="18"/>
      <c r="D7" s="18"/>
      <c r="E7" s="19" t="s">
        <v>9</v>
      </c>
      <c r="F7" s="26">
        <v>1968.887402</v>
      </c>
      <c r="G7" s="26">
        <v>1567.35327</v>
      </c>
      <c r="H7" s="26">
        <v>1373.739391</v>
      </c>
      <c r="I7" s="26">
        <v>161.164889</v>
      </c>
      <c r="J7" s="26">
        <v>32.44899</v>
      </c>
      <c r="K7" s="26">
        <v>0</v>
      </c>
      <c r="L7" s="26">
        <v>401.534132</v>
      </c>
      <c r="M7" s="26">
        <v>38.784132</v>
      </c>
      <c r="N7" s="26">
        <v>196.676</v>
      </c>
      <c r="O7" s="26">
        <v>166.074</v>
      </c>
      <c r="P7" s="68"/>
      <c r="Q7" s="68"/>
      <c r="R7" s="68"/>
      <c r="S7" s="68"/>
      <c r="T7" s="68"/>
      <c r="U7" s="68"/>
      <c r="V7" s="68"/>
      <c r="W7" s="68"/>
      <c r="X7" s="68"/>
      <c r="Y7" s="68"/>
    </row>
    <row r="8" s="1" customFormat="1" ht="14.25" customHeight="1" spans="1:25">
      <c r="A8" s="18"/>
      <c r="B8" s="18"/>
      <c r="C8" s="18"/>
      <c r="D8" s="18" t="s">
        <v>80</v>
      </c>
      <c r="E8" s="19" t="s">
        <v>81</v>
      </c>
      <c r="F8" s="26">
        <f t="shared" ref="F8:I8" si="0">F9+F21+F28+F35+F42+F50+F57+F64+F71+F78+F84+F91+F97+F104+F111+F117</f>
        <v>1968.887402</v>
      </c>
      <c r="G8" s="26">
        <f t="shared" si="0"/>
        <v>1567.35327</v>
      </c>
      <c r="H8" s="26">
        <f t="shared" si="0"/>
        <v>1373.739391</v>
      </c>
      <c r="I8" s="26">
        <f t="shared" si="0"/>
        <v>161.164889</v>
      </c>
      <c r="J8" s="26">
        <f t="shared" ref="J8:O8" si="1">J9+J21+J28+J35+J42+J50+J57+J64+J71+J78+J84+J91+J97+J104+J111+J117</f>
        <v>32.44899</v>
      </c>
      <c r="K8" s="26">
        <f t="shared" si="1"/>
        <v>0</v>
      </c>
      <c r="L8" s="26">
        <f t="shared" si="1"/>
        <v>401.534132</v>
      </c>
      <c r="M8" s="26">
        <f t="shared" si="1"/>
        <v>38.784132</v>
      </c>
      <c r="N8" s="26">
        <f t="shared" si="1"/>
        <v>196.676</v>
      </c>
      <c r="O8" s="26">
        <f t="shared" si="1"/>
        <v>166.074</v>
      </c>
      <c r="P8" s="68"/>
      <c r="Q8" s="68"/>
      <c r="R8" s="68"/>
      <c r="S8" s="68"/>
      <c r="T8" s="68"/>
      <c r="U8" s="68"/>
      <c r="V8" s="68"/>
      <c r="W8" s="68"/>
      <c r="X8" s="68"/>
      <c r="Y8" s="68"/>
    </row>
    <row r="9" s="1" customFormat="1" ht="14.25" customHeight="1" spans="1:25">
      <c r="A9" s="18"/>
      <c r="B9" s="18"/>
      <c r="C9" s="18"/>
      <c r="D9" s="18" t="s">
        <v>82</v>
      </c>
      <c r="E9" s="19" t="s">
        <v>83</v>
      </c>
      <c r="F9" s="26">
        <v>809.682667</v>
      </c>
      <c r="G9" s="26">
        <v>609.240607</v>
      </c>
      <c r="H9" s="26">
        <v>544.714032</v>
      </c>
      <c r="I9" s="69">
        <v>45.496251</v>
      </c>
      <c r="J9" s="26">
        <v>19.030324</v>
      </c>
      <c r="K9" s="26">
        <v>0</v>
      </c>
      <c r="L9" s="26">
        <v>200.44206</v>
      </c>
      <c r="M9" s="26">
        <v>17.62806</v>
      </c>
      <c r="N9" s="26">
        <v>40.5</v>
      </c>
      <c r="O9" s="26">
        <v>142.314</v>
      </c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="1" customFormat="1" ht="14.25" customHeight="1" spans="1:25">
      <c r="A10" s="18" t="s">
        <v>84</v>
      </c>
      <c r="B10" s="18" t="s">
        <v>85</v>
      </c>
      <c r="C10" s="18" t="s">
        <v>86</v>
      </c>
      <c r="D10" s="18" t="s">
        <v>87</v>
      </c>
      <c r="E10" s="19" t="s">
        <v>88</v>
      </c>
      <c r="F10" s="26">
        <v>239.809109</v>
      </c>
      <c r="G10" s="26">
        <v>222.241049</v>
      </c>
      <c r="H10" s="26">
        <v>170.546798</v>
      </c>
      <c r="I10" s="26">
        <v>45.496251</v>
      </c>
      <c r="J10" s="26">
        <v>6.198</v>
      </c>
      <c r="K10" s="26">
        <v>0</v>
      </c>
      <c r="L10" s="26">
        <v>17.56806</v>
      </c>
      <c r="M10" s="26">
        <v>17.56806</v>
      </c>
      <c r="N10" s="26">
        <v>0</v>
      </c>
      <c r="O10" s="26">
        <v>0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="1" customFormat="1" ht="14.25" customHeight="1" spans="1:25">
      <c r="A11" s="18" t="s">
        <v>84</v>
      </c>
      <c r="B11" s="18" t="s">
        <v>89</v>
      </c>
      <c r="C11" s="18" t="s">
        <v>90</v>
      </c>
      <c r="D11" s="18" t="s">
        <v>87</v>
      </c>
      <c r="E11" s="19" t="s">
        <v>91</v>
      </c>
      <c r="F11" s="26">
        <v>23.814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23.814</v>
      </c>
      <c r="M11" s="26">
        <v>0</v>
      </c>
      <c r="N11" s="26">
        <v>0</v>
      </c>
      <c r="O11" s="26">
        <v>23.814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="1" customFormat="1" ht="14.25" customHeight="1" spans="1:25">
      <c r="A12" s="18" t="s">
        <v>92</v>
      </c>
      <c r="B12" s="18" t="s">
        <v>90</v>
      </c>
      <c r="C12" s="18" t="s">
        <v>90</v>
      </c>
      <c r="D12" s="18" t="s">
        <v>87</v>
      </c>
      <c r="E12" s="19" t="s">
        <v>93</v>
      </c>
      <c r="F12" s="26">
        <v>0.5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0.5</v>
      </c>
      <c r="M12" s="26">
        <v>0</v>
      </c>
      <c r="N12" s="26">
        <v>0.5</v>
      </c>
      <c r="O12" s="26">
        <v>0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="1" customFormat="1" ht="14.25" customHeight="1" spans="1:25">
      <c r="A13" s="18" t="s">
        <v>94</v>
      </c>
      <c r="B13" s="18" t="s">
        <v>95</v>
      </c>
      <c r="C13" s="18" t="s">
        <v>86</v>
      </c>
      <c r="D13" s="18" t="s">
        <v>87</v>
      </c>
      <c r="E13" s="19" t="s">
        <v>96</v>
      </c>
      <c r="F13" s="26">
        <v>10.61538</v>
      </c>
      <c r="G13" s="26">
        <v>10.61538</v>
      </c>
      <c r="H13" s="26">
        <v>0</v>
      </c>
      <c r="I13" s="26">
        <v>0</v>
      </c>
      <c r="J13" s="26">
        <v>10.61538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="1" customFormat="1" ht="14.25" customHeight="1" spans="1:25">
      <c r="A14" s="18" t="s">
        <v>94</v>
      </c>
      <c r="B14" s="18" t="s">
        <v>95</v>
      </c>
      <c r="C14" s="18" t="s">
        <v>95</v>
      </c>
      <c r="D14" s="18" t="s">
        <v>87</v>
      </c>
      <c r="E14" s="19" t="s">
        <v>97</v>
      </c>
      <c r="F14" s="26">
        <v>35.810012</v>
      </c>
      <c r="G14" s="26">
        <v>35.810012</v>
      </c>
      <c r="H14" s="26">
        <v>35.810012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="1" customFormat="1" ht="14.25" customHeight="1" spans="1:25">
      <c r="A15" s="18" t="s">
        <v>94</v>
      </c>
      <c r="B15" s="18" t="s">
        <v>95</v>
      </c>
      <c r="C15" s="18" t="s">
        <v>98</v>
      </c>
      <c r="D15" s="18" t="s">
        <v>87</v>
      </c>
      <c r="E15" s="19" t="s">
        <v>99</v>
      </c>
      <c r="F15" s="26">
        <v>17.905006</v>
      </c>
      <c r="G15" s="26">
        <v>17.905006</v>
      </c>
      <c r="H15" s="26">
        <v>17.905006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="1" customFormat="1" ht="14.25" customHeight="1" spans="1:25">
      <c r="A16" s="18" t="s">
        <v>100</v>
      </c>
      <c r="B16" s="18" t="s">
        <v>101</v>
      </c>
      <c r="C16" s="18" t="s">
        <v>86</v>
      </c>
      <c r="D16" s="18" t="s">
        <v>87</v>
      </c>
      <c r="E16" s="19" t="s">
        <v>102</v>
      </c>
      <c r="F16" s="26">
        <v>17.457381</v>
      </c>
      <c r="G16" s="26">
        <v>17.457381</v>
      </c>
      <c r="H16" s="26">
        <v>17.457381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="1" customFormat="1" ht="14.25" customHeight="1" spans="1:25">
      <c r="A17" s="18" t="s">
        <v>100</v>
      </c>
      <c r="B17" s="18" t="s">
        <v>101</v>
      </c>
      <c r="C17" s="18" t="s">
        <v>85</v>
      </c>
      <c r="D17" s="18" t="s">
        <v>87</v>
      </c>
      <c r="E17" s="19" t="s">
        <v>103</v>
      </c>
      <c r="F17" s="26">
        <v>8.156271</v>
      </c>
      <c r="G17" s="26">
        <v>8.156271</v>
      </c>
      <c r="H17" s="26">
        <v>5.939327</v>
      </c>
      <c r="I17" s="26">
        <v>0</v>
      </c>
      <c r="J17" s="26">
        <v>2.216944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="1" customFormat="1" ht="22.5" customHeight="1" spans="1:25">
      <c r="A18" s="18" t="s">
        <v>104</v>
      </c>
      <c r="B18" s="18" t="s">
        <v>95</v>
      </c>
      <c r="C18" s="18" t="s">
        <v>86</v>
      </c>
      <c r="D18" s="18" t="s">
        <v>87</v>
      </c>
      <c r="E18" s="19" t="s">
        <v>105</v>
      </c>
      <c r="F18" s="26">
        <v>3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3</v>
      </c>
      <c r="M18" s="26">
        <v>0</v>
      </c>
      <c r="N18" s="26">
        <v>3</v>
      </c>
      <c r="O18" s="26">
        <v>0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="1" customFormat="1" ht="14.25" customHeight="1" spans="1:25">
      <c r="A19" s="18" t="s">
        <v>106</v>
      </c>
      <c r="B19" s="18" t="s">
        <v>107</v>
      </c>
      <c r="C19" s="18" t="s">
        <v>95</v>
      </c>
      <c r="D19" s="18" t="s">
        <v>87</v>
      </c>
      <c r="E19" s="19" t="s">
        <v>108</v>
      </c>
      <c r="F19" s="26">
        <v>425.758</v>
      </c>
      <c r="G19" s="26">
        <v>270.198</v>
      </c>
      <c r="H19" s="26">
        <v>270.198</v>
      </c>
      <c r="I19" s="26">
        <v>0</v>
      </c>
      <c r="J19" s="26">
        <v>0</v>
      </c>
      <c r="K19" s="26">
        <v>0</v>
      </c>
      <c r="L19" s="26">
        <v>155.56</v>
      </c>
      <c r="M19" s="26">
        <v>0.06</v>
      </c>
      <c r="N19" s="26">
        <v>37</v>
      </c>
      <c r="O19" s="26">
        <v>118.5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="1" customFormat="1" ht="14.25" customHeight="1" spans="1:25">
      <c r="A20" s="18" t="s">
        <v>109</v>
      </c>
      <c r="B20" s="18" t="s">
        <v>110</v>
      </c>
      <c r="C20" s="18" t="s">
        <v>86</v>
      </c>
      <c r="D20" s="18" t="s">
        <v>87</v>
      </c>
      <c r="E20" s="19" t="s">
        <v>111</v>
      </c>
      <c r="F20" s="26">
        <v>26.857508</v>
      </c>
      <c r="G20" s="26">
        <v>26.857508</v>
      </c>
      <c r="H20" s="26">
        <v>26.857508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="1" customFormat="1" ht="14.25" customHeight="1" spans="1:25">
      <c r="A21" s="18"/>
      <c r="B21" s="18"/>
      <c r="C21" s="18"/>
      <c r="D21" s="18" t="s">
        <v>112</v>
      </c>
      <c r="E21" s="19" t="s">
        <v>113</v>
      </c>
      <c r="F21" s="26">
        <v>61.963741</v>
      </c>
      <c r="G21" s="26">
        <v>59.363741</v>
      </c>
      <c r="H21" s="26">
        <v>51.752641</v>
      </c>
      <c r="I21" s="69">
        <v>7.6111</v>
      </c>
      <c r="J21" s="26">
        <v>0</v>
      </c>
      <c r="K21" s="26">
        <v>0</v>
      </c>
      <c r="L21" s="26">
        <v>2.6</v>
      </c>
      <c r="M21" s="26">
        <v>0</v>
      </c>
      <c r="N21" s="26">
        <v>2.6</v>
      </c>
      <c r="O21" s="26">
        <v>0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="1" customFormat="1" ht="14.25" customHeight="1" spans="1:25">
      <c r="A22" s="18" t="s">
        <v>84</v>
      </c>
      <c r="B22" s="18" t="s">
        <v>86</v>
      </c>
      <c r="C22" s="18" t="s">
        <v>86</v>
      </c>
      <c r="D22" s="18" t="s">
        <v>87</v>
      </c>
      <c r="E22" s="19" t="s">
        <v>114</v>
      </c>
      <c r="F22" s="26">
        <v>42.379555</v>
      </c>
      <c r="G22" s="26">
        <v>39.779555</v>
      </c>
      <c r="H22" s="26">
        <v>32.168455</v>
      </c>
      <c r="I22" s="26">
        <v>7.6111</v>
      </c>
      <c r="J22" s="26">
        <v>0</v>
      </c>
      <c r="K22" s="26">
        <v>0</v>
      </c>
      <c r="L22" s="26">
        <v>2.6</v>
      </c>
      <c r="M22" s="26">
        <v>0</v>
      </c>
      <c r="N22" s="26">
        <v>2.6</v>
      </c>
      <c r="O22" s="26">
        <v>0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ht="22.5" spans="1:25">
      <c r="A23" s="18" t="s">
        <v>94</v>
      </c>
      <c r="B23" s="18" t="s">
        <v>95</v>
      </c>
      <c r="C23" s="18" t="s">
        <v>95</v>
      </c>
      <c r="D23" s="18" t="s">
        <v>87</v>
      </c>
      <c r="E23" s="19" t="s">
        <v>97</v>
      </c>
      <c r="F23" s="26">
        <v>6.7448</v>
      </c>
      <c r="G23" s="26">
        <v>6.7448</v>
      </c>
      <c r="H23" s="26">
        <v>6.7448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ht="22.5" spans="1:25">
      <c r="A24" s="18" t="s">
        <v>94</v>
      </c>
      <c r="B24" s="18" t="s">
        <v>95</v>
      </c>
      <c r="C24" s="18" t="s">
        <v>98</v>
      </c>
      <c r="D24" s="18" t="s">
        <v>87</v>
      </c>
      <c r="E24" s="19" t="s">
        <v>99</v>
      </c>
      <c r="F24" s="26">
        <v>3.3724</v>
      </c>
      <c r="G24" s="26">
        <v>3.3724</v>
      </c>
      <c r="H24" s="26">
        <v>3.3724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>
      <c r="A25" s="18" t="s">
        <v>100</v>
      </c>
      <c r="B25" s="18" t="s">
        <v>101</v>
      </c>
      <c r="C25" s="18" t="s">
        <v>86</v>
      </c>
      <c r="D25" s="18" t="s">
        <v>87</v>
      </c>
      <c r="E25" s="19" t="s">
        <v>102</v>
      </c>
      <c r="F25" s="26">
        <v>3.28809</v>
      </c>
      <c r="G25" s="26">
        <v>3.28809</v>
      </c>
      <c r="H25" s="26">
        <v>3.28809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>
      <c r="A26" s="18" t="s">
        <v>100</v>
      </c>
      <c r="B26" s="18" t="s">
        <v>101</v>
      </c>
      <c r="C26" s="18" t="s">
        <v>85</v>
      </c>
      <c r="D26" s="18" t="s">
        <v>87</v>
      </c>
      <c r="E26" s="19" t="s">
        <v>103</v>
      </c>
      <c r="F26" s="26">
        <v>1.120296</v>
      </c>
      <c r="G26" s="26">
        <v>1.120296</v>
      </c>
      <c r="H26" s="26">
        <v>1.120296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>
      <c r="A27" s="18" t="s">
        <v>109</v>
      </c>
      <c r="B27" s="18" t="s">
        <v>110</v>
      </c>
      <c r="C27" s="18" t="s">
        <v>86</v>
      </c>
      <c r="D27" s="18" t="s">
        <v>87</v>
      </c>
      <c r="E27" s="19" t="s">
        <v>111</v>
      </c>
      <c r="F27" s="26">
        <v>5.0586</v>
      </c>
      <c r="G27" s="26">
        <v>5.0586</v>
      </c>
      <c r="H27" s="26">
        <v>5.0586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>
      <c r="A28" s="18"/>
      <c r="B28" s="18"/>
      <c r="C28" s="18"/>
      <c r="D28" s="18" t="s">
        <v>115</v>
      </c>
      <c r="E28" s="19" t="s">
        <v>116</v>
      </c>
      <c r="F28" s="26">
        <v>99.549254</v>
      </c>
      <c r="G28" s="26">
        <v>93.149254</v>
      </c>
      <c r="H28" s="26">
        <v>80.543984</v>
      </c>
      <c r="I28" s="69">
        <v>12.60527</v>
      </c>
      <c r="J28" s="26">
        <v>0</v>
      </c>
      <c r="K28" s="26">
        <v>0</v>
      </c>
      <c r="L28" s="26">
        <v>6.4</v>
      </c>
      <c r="M28" s="26">
        <v>0</v>
      </c>
      <c r="N28" s="26">
        <v>6.4</v>
      </c>
      <c r="O28" s="26">
        <v>0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ht="22.5" spans="1:25">
      <c r="A29" s="18" t="s">
        <v>84</v>
      </c>
      <c r="B29" s="18" t="s">
        <v>117</v>
      </c>
      <c r="C29" s="18" t="s">
        <v>86</v>
      </c>
      <c r="D29" s="18" t="s">
        <v>87</v>
      </c>
      <c r="E29" s="19" t="s">
        <v>118</v>
      </c>
      <c r="F29" s="26">
        <v>68.806533</v>
      </c>
      <c r="G29" s="26">
        <v>62.406533</v>
      </c>
      <c r="H29" s="26">
        <v>49.801263</v>
      </c>
      <c r="I29" s="26">
        <v>12.60527</v>
      </c>
      <c r="J29" s="26">
        <v>0</v>
      </c>
      <c r="K29" s="26">
        <v>0</v>
      </c>
      <c r="L29" s="26">
        <v>6.4</v>
      </c>
      <c r="M29" s="26">
        <v>0</v>
      </c>
      <c r="N29" s="26">
        <v>6.4</v>
      </c>
      <c r="O29" s="26">
        <v>0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ht="22.5" spans="1:25">
      <c r="A30" s="18" t="s">
        <v>94</v>
      </c>
      <c r="B30" s="18" t="s">
        <v>95</v>
      </c>
      <c r="C30" s="18" t="s">
        <v>95</v>
      </c>
      <c r="D30" s="18" t="s">
        <v>87</v>
      </c>
      <c r="E30" s="19" t="s">
        <v>97</v>
      </c>
      <c r="F30" s="26">
        <v>10.60216</v>
      </c>
      <c r="G30" s="26">
        <v>10.60216</v>
      </c>
      <c r="H30" s="26">
        <v>10.60216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ht="22.5" spans="1:25">
      <c r="A31" s="18" t="s">
        <v>94</v>
      </c>
      <c r="B31" s="18" t="s">
        <v>95</v>
      </c>
      <c r="C31" s="18" t="s">
        <v>98</v>
      </c>
      <c r="D31" s="18" t="s">
        <v>87</v>
      </c>
      <c r="E31" s="19" t="s">
        <v>99</v>
      </c>
      <c r="F31" s="26">
        <v>5.30108</v>
      </c>
      <c r="G31" s="26">
        <v>5.30108</v>
      </c>
      <c r="H31" s="26">
        <v>5.30108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>
      <c r="A32" s="18" t="s">
        <v>100</v>
      </c>
      <c r="B32" s="18" t="s">
        <v>101</v>
      </c>
      <c r="C32" s="18" t="s">
        <v>86</v>
      </c>
      <c r="D32" s="18" t="s">
        <v>87</v>
      </c>
      <c r="E32" s="19" t="s">
        <v>102</v>
      </c>
      <c r="F32" s="26">
        <v>5.168552</v>
      </c>
      <c r="G32" s="26">
        <v>5.168552</v>
      </c>
      <c r="H32" s="26">
        <v>5.168552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>
      <c r="A33" s="18" t="s">
        <v>100</v>
      </c>
      <c r="B33" s="18" t="s">
        <v>101</v>
      </c>
      <c r="C33" s="18" t="s">
        <v>85</v>
      </c>
      <c r="D33" s="18" t="s">
        <v>87</v>
      </c>
      <c r="E33" s="19" t="s">
        <v>103</v>
      </c>
      <c r="F33" s="26">
        <v>1.719309</v>
      </c>
      <c r="G33" s="26">
        <v>1.719309</v>
      </c>
      <c r="H33" s="26">
        <v>1.719309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>
      <c r="A34" s="18" t="s">
        <v>109</v>
      </c>
      <c r="B34" s="18" t="s">
        <v>110</v>
      </c>
      <c r="C34" s="18" t="s">
        <v>86</v>
      </c>
      <c r="D34" s="18" t="s">
        <v>87</v>
      </c>
      <c r="E34" s="19" t="s">
        <v>111</v>
      </c>
      <c r="F34" s="26">
        <v>7.95162</v>
      </c>
      <c r="G34" s="26">
        <v>7.95162</v>
      </c>
      <c r="H34" s="26">
        <v>7.95162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>
      <c r="A35" s="18"/>
      <c r="B35" s="18"/>
      <c r="C35" s="18"/>
      <c r="D35" s="18" t="s">
        <v>119</v>
      </c>
      <c r="E35" s="19" t="s">
        <v>120</v>
      </c>
      <c r="F35" s="26">
        <v>32.549427</v>
      </c>
      <c r="G35" s="26">
        <v>29.549427</v>
      </c>
      <c r="H35" s="26">
        <v>25.383835</v>
      </c>
      <c r="I35" s="69">
        <v>4.165592</v>
      </c>
      <c r="J35" s="26">
        <v>0</v>
      </c>
      <c r="K35" s="26">
        <v>0</v>
      </c>
      <c r="L35" s="26">
        <v>3</v>
      </c>
      <c r="M35" s="26">
        <v>0</v>
      </c>
      <c r="N35" s="26">
        <v>3</v>
      </c>
      <c r="O35" s="26">
        <v>0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>
      <c r="A36" s="18" t="s">
        <v>84</v>
      </c>
      <c r="B36" s="18" t="s">
        <v>121</v>
      </c>
      <c r="C36" s="18" t="s">
        <v>86</v>
      </c>
      <c r="D36" s="18" t="s">
        <v>87</v>
      </c>
      <c r="E36" s="19" t="s">
        <v>122</v>
      </c>
      <c r="F36" s="26">
        <v>22.974772</v>
      </c>
      <c r="G36" s="26">
        <v>19.974772</v>
      </c>
      <c r="H36" s="26">
        <v>15.80918</v>
      </c>
      <c r="I36" s="26">
        <v>4.165592</v>
      </c>
      <c r="J36" s="26">
        <v>0</v>
      </c>
      <c r="K36" s="26">
        <v>0</v>
      </c>
      <c r="L36" s="26">
        <v>3</v>
      </c>
      <c r="M36" s="26">
        <v>0</v>
      </c>
      <c r="N36" s="26">
        <v>3</v>
      </c>
      <c r="O36" s="26">
        <v>0</v>
      </c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ht="22.5" spans="1:25">
      <c r="A37" s="18" t="s">
        <v>94</v>
      </c>
      <c r="B37" s="18" t="s">
        <v>95</v>
      </c>
      <c r="C37" s="18" t="s">
        <v>95</v>
      </c>
      <c r="D37" s="18" t="s">
        <v>87</v>
      </c>
      <c r="E37" s="19" t="s">
        <v>97</v>
      </c>
      <c r="F37" s="26">
        <v>3.308736</v>
      </c>
      <c r="G37" s="26">
        <v>3.308736</v>
      </c>
      <c r="H37" s="26">
        <v>3.308736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ht="22.5" spans="1:25">
      <c r="A38" s="18" t="s">
        <v>94</v>
      </c>
      <c r="B38" s="18" t="s">
        <v>95</v>
      </c>
      <c r="C38" s="18" t="s">
        <v>98</v>
      </c>
      <c r="D38" s="18" t="s">
        <v>87</v>
      </c>
      <c r="E38" s="19" t="s">
        <v>99</v>
      </c>
      <c r="F38" s="26">
        <v>1.654368</v>
      </c>
      <c r="G38" s="26">
        <v>1.654368</v>
      </c>
      <c r="H38" s="26">
        <v>1.654368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>
      <c r="A39" s="18" t="s">
        <v>100</v>
      </c>
      <c r="B39" s="18" t="s">
        <v>101</v>
      </c>
      <c r="C39" s="18" t="s">
        <v>86</v>
      </c>
      <c r="D39" s="18" t="s">
        <v>87</v>
      </c>
      <c r="E39" s="19" t="s">
        <v>102</v>
      </c>
      <c r="F39" s="26">
        <v>1.613009</v>
      </c>
      <c r="G39" s="26">
        <v>1.613009</v>
      </c>
      <c r="H39" s="26">
        <v>1.613009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>
      <c r="A40" s="18" t="s">
        <v>100</v>
      </c>
      <c r="B40" s="18" t="s">
        <v>101</v>
      </c>
      <c r="C40" s="18" t="s">
        <v>85</v>
      </c>
      <c r="D40" s="18" t="s">
        <v>87</v>
      </c>
      <c r="E40" s="19" t="s">
        <v>103</v>
      </c>
      <c r="F40" s="26">
        <v>0.51699</v>
      </c>
      <c r="G40" s="26">
        <v>0.51699</v>
      </c>
      <c r="H40" s="26">
        <v>0.51699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>
      <c r="A41" s="18" t="s">
        <v>109</v>
      </c>
      <c r="B41" s="18" t="s">
        <v>110</v>
      </c>
      <c r="C41" s="18" t="s">
        <v>86</v>
      </c>
      <c r="D41" s="18" t="s">
        <v>87</v>
      </c>
      <c r="E41" s="19" t="s">
        <v>111</v>
      </c>
      <c r="F41" s="26">
        <v>2.481552</v>
      </c>
      <c r="G41" s="26">
        <v>2.481552</v>
      </c>
      <c r="H41" s="26">
        <v>2.481552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>
      <c r="A42" s="18"/>
      <c r="B42" s="18"/>
      <c r="C42" s="18"/>
      <c r="D42" s="18" t="s">
        <v>123</v>
      </c>
      <c r="E42" s="19" t="s">
        <v>124</v>
      </c>
      <c r="F42" s="26">
        <v>99.639838</v>
      </c>
      <c r="G42" s="26">
        <v>96.839838</v>
      </c>
      <c r="H42" s="26">
        <v>82.168278</v>
      </c>
      <c r="I42" s="69">
        <v>13.606894</v>
      </c>
      <c r="J42" s="26">
        <v>1.064666</v>
      </c>
      <c r="K42" s="26">
        <v>0</v>
      </c>
      <c r="L42" s="26">
        <v>2.8</v>
      </c>
      <c r="M42" s="26">
        <v>0</v>
      </c>
      <c r="N42" s="26">
        <v>2.8</v>
      </c>
      <c r="O42" s="26">
        <v>0</v>
      </c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>
      <c r="A43" s="18" t="s">
        <v>84</v>
      </c>
      <c r="B43" s="18" t="s">
        <v>98</v>
      </c>
      <c r="C43" s="18" t="s">
        <v>125</v>
      </c>
      <c r="D43" s="18" t="s">
        <v>126</v>
      </c>
      <c r="E43" s="19" t="s">
        <v>127</v>
      </c>
      <c r="F43" s="26">
        <v>68.929464</v>
      </c>
      <c r="G43" s="26">
        <v>66.129464</v>
      </c>
      <c r="H43" s="26">
        <v>52.51657</v>
      </c>
      <c r="I43" s="26">
        <v>13.606894</v>
      </c>
      <c r="J43" s="26">
        <v>0.006</v>
      </c>
      <c r="K43" s="26">
        <v>0</v>
      </c>
      <c r="L43" s="26">
        <v>2.8</v>
      </c>
      <c r="M43" s="26">
        <v>0</v>
      </c>
      <c r="N43" s="26">
        <v>2.8</v>
      </c>
      <c r="O43" s="26">
        <v>0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>
      <c r="A44" s="18" t="s">
        <v>94</v>
      </c>
      <c r="B44" s="18" t="s">
        <v>95</v>
      </c>
      <c r="C44" s="18" t="s">
        <v>110</v>
      </c>
      <c r="D44" s="18" t="s">
        <v>126</v>
      </c>
      <c r="E44" s="19" t="s">
        <v>128</v>
      </c>
      <c r="F44" s="26">
        <v>0.872</v>
      </c>
      <c r="G44" s="26">
        <v>0.872</v>
      </c>
      <c r="H44" s="26">
        <v>0</v>
      </c>
      <c r="I44" s="26">
        <v>0</v>
      </c>
      <c r="J44" s="26">
        <v>0.872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ht="22.5" spans="1:25">
      <c r="A45" s="18" t="s">
        <v>94</v>
      </c>
      <c r="B45" s="18" t="s">
        <v>95</v>
      </c>
      <c r="C45" s="18" t="s">
        <v>95</v>
      </c>
      <c r="D45" s="18" t="s">
        <v>126</v>
      </c>
      <c r="E45" s="19" t="s">
        <v>97</v>
      </c>
      <c r="F45" s="26">
        <v>10.455152</v>
      </c>
      <c r="G45" s="26">
        <v>10.455152</v>
      </c>
      <c r="H45" s="26">
        <v>10.455152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ht="22.5" spans="1:25">
      <c r="A46" s="18" t="s">
        <v>94</v>
      </c>
      <c r="B46" s="18" t="s">
        <v>95</v>
      </c>
      <c r="C46" s="18" t="s">
        <v>98</v>
      </c>
      <c r="D46" s="18" t="s">
        <v>126</v>
      </c>
      <c r="E46" s="19" t="s">
        <v>99</v>
      </c>
      <c r="F46" s="26">
        <v>4.579624</v>
      </c>
      <c r="G46" s="26">
        <v>4.579624</v>
      </c>
      <c r="H46" s="26">
        <v>4.579624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>
      <c r="A47" s="18" t="s">
        <v>100</v>
      </c>
      <c r="B47" s="18" t="s">
        <v>101</v>
      </c>
      <c r="C47" s="18" t="s">
        <v>110</v>
      </c>
      <c r="D47" s="18" t="s">
        <v>126</v>
      </c>
      <c r="E47" s="19" t="s">
        <v>129</v>
      </c>
      <c r="F47" s="26">
        <v>5.104086</v>
      </c>
      <c r="G47" s="26">
        <v>5.104086</v>
      </c>
      <c r="H47" s="26">
        <v>5.104086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>
      <c r="A48" s="18" t="s">
        <v>100</v>
      </c>
      <c r="B48" s="18" t="s">
        <v>101</v>
      </c>
      <c r="C48" s="18" t="s">
        <v>85</v>
      </c>
      <c r="D48" s="18" t="s">
        <v>126</v>
      </c>
      <c r="E48" s="19" t="s">
        <v>103</v>
      </c>
      <c r="F48" s="26">
        <v>1.858148</v>
      </c>
      <c r="G48" s="26">
        <v>1.858148</v>
      </c>
      <c r="H48" s="26">
        <v>1.671482</v>
      </c>
      <c r="I48" s="26">
        <v>0</v>
      </c>
      <c r="J48" s="26">
        <v>0.186666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>
      <c r="A49" s="18" t="s">
        <v>109</v>
      </c>
      <c r="B49" s="18" t="s">
        <v>110</v>
      </c>
      <c r="C49" s="18" t="s">
        <v>86</v>
      </c>
      <c r="D49" s="18" t="s">
        <v>126</v>
      </c>
      <c r="E49" s="19" t="s">
        <v>111</v>
      </c>
      <c r="F49" s="26">
        <v>7.841364</v>
      </c>
      <c r="G49" s="26">
        <v>7.841364</v>
      </c>
      <c r="H49" s="26">
        <v>7.841364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ht="22.5" spans="1:25">
      <c r="A50" s="18"/>
      <c r="B50" s="18"/>
      <c r="C50" s="18"/>
      <c r="D50" s="18" t="s">
        <v>130</v>
      </c>
      <c r="E50" s="19" t="s">
        <v>131</v>
      </c>
      <c r="F50" s="26">
        <v>27.961921</v>
      </c>
      <c r="G50" s="26">
        <v>27.961921</v>
      </c>
      <c r="H50" s="26">
        <v>23.146733</v>
      </c>
      <c r="I50" s="69">
        <v>3.059188</v>
      </c>
      <c r="J50" s="26">
        <v>1.756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>
      <c r="A51" s="18" t="s">
        <v>132</v>
      </c>
      <c r="B51" s="18" t="s">
        <v>133</v>
      </c>
      <c r="C51" s="18" t="s">
        <v>133</v>
      </c>
      <c r="D51" s="18" t="s">
        <v>126</v>
      </c>
      <c r="E51" s="19" t="s">
        <v>134</v>
      </c>
      <c r="F51" s="26">
        <v>18.337304</v>
      </c>
      <c r="G51" s="26">
        <v>18.337304</v>
      </c>
      <c r="H51" s="26">
        <v>15.266116</v>
      </c>
      <c r="I51" s="26">
        <v>3.059188</v>
      </c>
      <c r="J51" s="26">
        <v>0.012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>
      <c r="A52" s="18" t="s">
        <v>94</v>
      </c>
      <c r="B52" s="18" t="s">
        <v>95</v>
      </c>
      <c r="C52" s="18" t="s">
        <v>110</v>
      </c>
      <c r="D52" s="18" t="s">
        <v>126</v>
      </c>
      <c r="E52" s="19" t="s">
        <v>128</v>
      </c>
      <c r="F52" s="26">
        <v>1.744</v>
      </c>
      <c r="G52" s="26">
        <v>1.744</v>
      </c>
      <c r="H52" s="26">
        <v>0</v>
      </c>
      <c r="I52" s="26">
        <v>0</v>
      </c>
      <c r="J52" s="26">
        <v>1.744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ht="22.5" spans="1:25">
      <c r="A53" s="18" t="s">
        <v>94</v>
      </c>
      <c r="B53" s="18" t="s">
        <v>95</v>
      </c>
      <c r="C53" s="18" t="s">
        <v>95</v>
      </c>
      <c r="D53" s="18" t="s">
        <v>126</v>
      </c>
      <c r="E53" s="19" t="s">
        <v>97</v>
      </c>
      <c r="F53" s="26">
        <v>2.873504</v>
      </c>
      <c r="G53" s="26">
        <v>2.873504</v>
      </c>
      <c r="H53" s="26">
        <v>2.873504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ht="22.5" spans="1:25">
      <c r="A54" s="18" t="s">
        <v>94</v>
      </c>
      <c r="B54" s="18" t="s">
        <v>95</v>
      </c>
      <c r="C54" s="18" t="s">
        <v>98</v>
      </c>
      <c r="D54" s="18" t="s">
        <v>126</v>
      </c>
      <c r="E54" s="19" t="s">
        <v>99</v>
      </c>
      <c r="F54" s="26">
        <v>1.436752</v>
      </c>
      <c r="G54" s="26">
        <v>1.436752</v>
      </c>
      <c r="H54" s="26">
        <v>1.436752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18" t="s">
        <v>100</v>
      </c>
      <c r="B55" s="18" t="s">
        <v>101</v>
      </c>
      <c r="C55" s="18" t="s">
        <v>110</v>
      </c>
      <c r="D55" s="18" t="s">
        <v>126</v>
      </c>
      <c r="E55" s="19" t="s">
        <v>129</v>
      </c>
      <c r="F55" s="26">
        <v>1.415233</v>
      </c>
      <c r="G55" s="26">
        <v>1.415233</v>
      </c>
      <c r="H55" s="26">
        <v>1.415233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>
      <c r="A56" s="18" t="s">
        <v>109</v>
      </c>
      <c r="B56" s="18" t="s">
        <v>110</v>
      </c>
      <c r="C56" s="18" t="s">
        <v>86</v>
      </c>
      <c r="D56" s="18" t="s">
        <v>126</v>
      </c>
      <c r="E56" s="19" t="s">
        <v>111</v>
      </c>
      <c r="F56" s="26">
        <v>2.155128</v>
      </c>
      <c r="G56" s="26">
        <v>2.155128</v>
      </c>
      <c r="H56" s="26">
        <v>2.155128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>
      <c r="A57" s="18"/>
      <c r="B57" s="18"/>
      <c r="C57" s="18"/>
      <c r="D57" s="18" t="s">
        <v>135</v>
      </c>
      <c r="E57" s="19" t="s">
        <v>136</v>
      </c>
      <c r="F57" s="26">
        <v>51.604224</v>
      </c>
      <c r="G57" s="26">
        <v>48.328212</v>
      </c>
      <c r="H57" s="26">
        <v>42.850104</v>
      </c>
      <c r="I57" s="69">
        <v>4.606108</v>
      </c>
      <c r="J57" s="26">
        <v>0.872</v>
      </c>
      <c r="K57" s="26">
        <v>0</v>
      </c>
      <c r="L57" s="26">
        <v>3.276012</v>
      </c>
      <c r="M57" s="26">
        <v>3.276012</v>
      </c>
      <c r="N57" s="26">
        <v>0</v>
      </c>
      <c r="O57" s="26">
        <v>0</v>
      </c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>
      <c r="A58" s="18" t="s">
        <v>94</v>
      </c>
      <c r="B58" s="18" t="s">
        <v>95</v>
      </c>
      <c r="C58" s="18" t="s">
        <v>110</v>
      </c>
      <c r="D58" s="18" t="s">
        <v>126</v>
      </c>
      <c r="E58" s="19" t="s">
        <v>128</v>
      </c>
      <c r="F58" s="26">
        <v>0.872</v>
      </c>
      <c r="G58" s="26">
        <v>0.872</v>
      </c>
      <c r="H58" s="26">
        <v>0</v>
      </c>
      <c r="I58" s="26">
        <v>0</v>
      </c>
      <c r="J58" s="26">
        <v>0.872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ht="22.5" spans="1:25">
      <c r="A59" s="18" t="s">
        <v>94</v>
      </c>
      <c r="B59" s="18" t="s">
        <v>95</v>
      </c>
      <c r="C59" s="18" t="s">
        <v>95</v>
      </c>
      <c r="D59" s="18" t="s">
        <v>126</v>
      </c>
      <c r="E59" s="19" t="s">
        <v>97</v>
      </c>
      <c r="F59" s="26">
        <v>5.648864</v>
      </c>
      <c r="G59" s="26">
        <v>5.648864</v>
      </c>
      <c r="H59" s="26">
        <v>5.648864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ht="22.5" spans="1:25">
      <c r="A60" s="18" t="s">
        <v>94</v>
      </c>
      <c r="B60" s="18" t="s">
        <v>95</v>
      </c>
      <c r="C60" s="18" t="s">
        <v>98</v>
      </c>
      <c r="D60" s="18" t="s">
        <v>126</v>
      </c>
      <c r="E60" s="19" t="s">
        <v>99</v>
      </c>
      <c r="F60" s="26">
        <v>2.824432</v>
      </c>
      <c r="G60" s="26">
        <v>2.824432</v>
      </c>
      <c r="H60" s="26">
        <v>2.824432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>
      <c r="A61" s="18" t="s">
        <v>100</v>
      </c>
      <c r="B61" s="18" t="s">
        <v>101</v>
      </c>
      <c r="C61" s="18" t="s">
        <v>110</v>
      </c>
      <c r="D61" s="18" t="s">
        <v>126</v>
      </c>
      <c r="E61" s="19" t="s">
        <v>129</v>
      </c>
      <c r="F61" s="26">
        <v>2.775421</v>
      </c>
      <c r="G61" s="26">
        <v>2.775421</v>
      </c>
      <c r="H61" s="26">
        <v>2.775421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>
      <c r="A62" s="18" t="s">
        <v>106</v>
      </c>
      <c r="B62" s="18" t="s">
        <v>110</v>
      </c>
      <c r="C62" s="18" t="s">
        <v>137</v>
      </c>
      <c r="D62" s="18" t="s">
        <v>126</v>
      </c>
      <c r="E62" s="19" t="s">
        <v>138</v>
      </c>
      <c r="F62" s="26">
        <v>35.246859</v>
      </c>
      <c r="G62" s="26">
        <v>31.970847</v>
      </c>
      <c r="H62" s="26">
        <v>27.364739</v>
      </c>
      <c r="I62" s="26">
        <v>4.606108</v>
      </c>
      <c r="J62" s="26">
        <v>0</v>
      </c>
      <c r="K62" s="26">
        <v>0</v>
      </c>
      <c r="L62" s="26">
        <v>3.276012</v>
      </c>
      <c r="M62" s="26">
        <v>3.276012</v>
      </c>
      <c r="N62" s="26">
        <v>0</v>
      </c>
      <c r="O62" s="26">
        <v>0</v>
      </c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>
      <c r="A63" s="18" t="s">
        <v>109</v>
      </c>
      <c r="B63" s="18" t="s">
        <v>110</v>
      </c>
      <c r="C63" s="18" t="s">
        <v>86</v>
      </c>
      <c r="D63" s="18" t="s">
        <v>126</v>
      </c>
      <c r="E63" s="19" t="s">
        <v>111</v>
      </c>
      <c r="F63" s="26">
        <v>4.236648</v>
      </c>
      <c r="G63" s="26">
        <v>4.236648</v>
      </c>
      <c r="H63" s="26">
        <v>4.236648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ht="22.5" spans="1:25">
      <c r="A64" s="18"/>
      <c r="B64" s="18"/>
      <c r="C64" s="18"/>
      <c r="D64" s="18" t="s">
        <v>139</v>
      </c>
      <c r="E64" s="19" t="s">
        <v>140</v>
      </c>
      <c r="F64" s="26">
        <v>134.307127</v>
      </c>
      <c r="G64" s="26">
        <v>110.547127</v>
      </c>
      <c r="H64" s="26">
        <v>93.778649</v>
      </c>
      <c r="I64" s="69">
        <v>12.650478</v>
      </c>
      <c r="J64" s="26">
        <v>4.118</v>
      </c>
      <c r="K64" s="26">
        <v>0</v>
      </c>
      <c r="L64" s="26">
        <v>23.76</v>
      </c>
      <c r="M64" s="26">
        <v>0</v>
      </c>
      <c r="N64" s="26">
        <v>0</v>
      </c>
      <c r="O64" s="26">
        <v>23.76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>
      <c r="A65" s="18" t="s">
        <v>94</v>
      </c>
      <c r="B65" s="18" t="s">
        <v>95</v>
      </c>
      <c r="C65" s="18" t="s">
        <v>110</v>
      </c>
      <c r="D65" s="18" t="s">
        <v>126</v>
      </c>
      <c r="E65" s="19" t="s">
        <v>128</v>
      </c>
      <c r="F65" s="26">
        <v>0.872</v>
      </c>
      <c r="G65" s="26">
        <v>0.872</v>
      </c>
      <c r="H65" s="26">
        <v>0</v>
      </c>
      <c r="I65" s="26">
        <v>0</v>
      </c>
      <c r="J65" s="26">
        <v>0.872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ht="22.5" spans="1:25">
      <c r="A66" s="18" t="s">
        <v>94</v>
      </c>
      <c r="B66" s="18" t="s">
        <v>95</v>
      </c>
      <c r="C66" s="18" t="s">
        <v>95</v>
      </c>
      <c r="D66" s="18" t="s">
        <v>126</v>
      </c>
      <c r="E66" s="19" t="s">
        <v>97</v>
      </c>
      <c r="F66" s="26">
        <v>11.603824</v>
      </c>
      <c r="G66" s="26">
        <v>11.603824</v>
      </c>
      <c r="H66" s="26">
        <v>11.603824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ht="22.5" spans="1:25">
      <c r="A67" s="18" t="s">
        <v>94</v>
      </c>
      <c r="B67" s="18" t="s">
        <v>95</v>
      </c>
      <c r="C67" s="18" t="s">
        <v>98</v>
      </c>
      <c r="D67" s="18" t="s">
        <v>126</v>
      </c>
      <c r="E67" s="19" t="s">
        <v>99</v>
      </c>
      <c r="F67" s="26">
        <v>4.511424</v>
      </c>
      <c r="G67" s="26">
        <v>4.511424</v>
      </c>
      <c r="H67" s="26">
        <v>4.511424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>
      <c r="A68" s="18" t="s">
        <v>100</v>
      </c>
      <c r="B68" s="18" t="s">
        <v>107</v>
      </c>
      <c r="C68" s="18" t="s">
        <v>141</v>
      </c>
      <c r="D68" s="18" t="s">
        <v>126</v>
      </c>
      <c r="E68" s="19" t="s">
        <v>142</v>
      </c>
      <c r="F68" s="26">
        <v>102.895347</v>
      </c>
      <c r="G68" s="26">
        <v>79.135347</v>
      </c>
      <c r="H68" s="26">
        <v>63.238869</v>
      </c>
      <c r="I68" s="26">
        <v>12.650478</v>
      </c>
      <c r="J68" s="26">
        <v>3.246</v>
      </c>
      <c r="K68" s="26">
        <v>0</v>
      </c>
      <c r="L68" s="26">
        <v>23.76</v>
      </c>
      <c r="M68" s="26">
        <v>0</v>
      </c>
      <c r="N68" s="26">
        <v>0</v>
      </c>
      <c r="O68" s="26">
        <v>23.76</v>
      </c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>
      <c r="A69" s="18" t="s">
        <v>100</v>
      </c>
      <c r="B69" s="18" t="s">
        <v>101</v>
      </c>
      <c r="C69" s="18" t="s">
        <v>110</v>
      </c>
      <c r="D69" s="18" t="s">
        <v>126</v>
      </c>
      <c r="E69" s="19" t="s">
        <v>129</v>
      </c>
      <c r="F69" s="26">
        <v>5.721664</v>
      </c>
      <c r="G69" s="26">
        <v>5.721664</v>
      </c>
      <c r="H69" s="26">
        <v>5.721664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>
      <c r="A70" s="18" t="s">
        <v>109</v>
      </c>
      <c r="B70" s="18" t="s">
        <v>110</v>
      </c>
      <c r="C70" s="18" t="s">
        <v>86</v>
      </c>
      <c r="D70" s="18" t="s">
        <v>126</v>
      </c>
      <c r="E70" s="19" t="s">
        <v>111</v>
      </c>
      <c r="F70" s="26">
        <v>8.702868</v>
      </c>
      <c r="G70" s="26">
        <v>8.702868</v>
      </c>
      <c r="H70" s="26">
        <v>8.702868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ht="22.5" spans="1:25">
      <c r="A71" s="18"/>
      <c r="B71" s="18"/>
      <c r="C71" s="18"/>
      <c r="D71" s="18" t="s">
        <v>143</v>
      </c>
      <c r="E71" s="19" t="s">
        <v>144</v>
      </c>
      <c r="F71" s="26">
        <v>297.165353</v>
      </c>
      <c r="G71" s="26">
        <v>137.909293</v>
      </c>
      <c r="H71" s="26">
        <v>120.434977</v>
      </c>
      <c r="I71" s="69">
        <v>17.468316</v>
      </c>
      <c r="J71" s="26">
        <v>0.006</v>
      </c>
      <c r="K71" s="26">
        <v>0</v>
      </c>
      <c r="L71" s="26">
        <v>159.25606</v>
      </c>
      <c r="M71" s="26">
        <v>17.88006</v>
      </c>
      <c r="N71" s="26">
        <v>141.376</v>
      </c>
      <c r="O71" s="26">
        <v>0</v>
      </c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ht="22.5" spans="1:25">
      <c r="A72" s="18" t="s">
        <v>94</v>
      </c>
      <c r="B72" s="18" t="s">
        <v>95</v>
      </c>
      <c r="C72" s="18" t="s">
        <v>95</v>
      </c>
      <c r="D72" s="18" t="s">
        <v>126</v>
      </c>
      <c r="E72" s="19" t="s">
        <v>97</v>
      </c>
      <c r="F72" s="26">
        <v>14.946528</v>
      </c>
      <c r="G72" s="26">
        <v>14.946528</v>
      </c>
      <c r="H72" s="26">
        <v>14.946528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ht="22.5" spans="1:25">
      <c r="A73" s="18" t="s">
        <v>94</v>
      </c>
      <c r="B73" s="18" t="s">
        <v>95</v>
      </c>
      <c r="C73" s="18" t="s">
        <v>98</v>
      </c>
      <c r="D73" s="18" t="s">
        <v>126</v>
      </c>
      <c r="E73" s="19" t="s">
        <v>99</v>
      </c>
      <c r="F73" s="26">
        <v>4.389008</v>
      </c>
      <c r="G73" s="26">
        <v>4.389008</v>
      </c>
      <c r="H73" s="26">
        <v>4.389008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>
      <c r="A74" s="18" t="s">
        <v>100</v>
      </c>
      <c r="B74" s="18" t="s">
        <v>101</v>
      </c>
      <c r="C74" s="18" t="s">
        <v>110</v>
      </c>
      <c r="D74" s="18" t="s">
        <v>126</v>
      </c>
      <c r="E74" s="19" t="s">
        <v>129</v>
      </c>
      <c r="F74" s="26">
        <v>7.372832</v>
      </c>
      <c r="G74" s="26">
        <v>7.372832</v>
      </c>
      <c r="H74" s="26">
        <v>7.372832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>
      <c r="A75" s="18" t="s">
        <v>104</v>
      </c>
      <c r="B75" s="18" t="s">
        <v>86</v>
      </c>
      <c r="C75" s="18" t="s">
        <v>90</v>
      </c>
      <c r="D75" s="18" t="s">
        <v>126</v>
      </c>
      <c r="E75" s="19" t="s">
        <v>145</v>
      </c>
      <c r="F75" s="26">
        <v>120.071089</v>
      </c>
      <c r="G75" s="26">
        <v>99.991029</v>
      </c>
      <c r="H75" s="26">
        <v>82.516713</v>
      </c>
      <c r="I75" s="26">
        <v>17.468316</v>
      </c>
      <c r="J75" s="26">
        <v>0.006</v>
      </c>
      <c r="K75" s="26">
        <v>0</v>
      </c>
      <c r="L75" s="26">
        <v>20.08006</v>
      </c>
      <c r="M75" s="26">
        <v>17.88006</v>
      </c>
      <c r="N75" s="26">
        <v>2.2</v>
      </c>
      <c r="O75" s="26">
        <v>0</v>
      </c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>
      <c r="A76" s="18" t="s">
        <v>104</v>
      </c>
      <c r="B76" s="18" t="s">
        <v>95</v>
      </c>
      <c r="C76" s="18" t="s">
        <v>86</v>
      </c>
      <c r="D76" s="18" t="s">
        <v>126</v>
      </c>
      <c r="E76" s="19" t="s">
        <v>105</v>
      </c>
      <c r="F76" s="26">
        <v>139.176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139.176</v>
      </c>
      <c r="M76" s="26">
        <v>0</v>
      </c>
      <c r="N76" s="26">
        <v>139.176</v>
      </c>
      <c r="O76" s="26">
        <v>0</v>
      </c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>
      <c r="A77" s="18" t="s">
        <v>109</v>
      </c>
      <c r="B77" s="18" t="s">
        <v>110</v>
      </c>
      <c r="C77" s="18" t="s">
        <v>86</v>
      </c>
      <c r="D77" s="18" t="s">
        <v>126</v>
      </c>
      <c r="E77" s="19" t="s">
        <v>111</v>
      </c>
      <c r="F77" s="26">
        <v>11.209896</v>
      </c>
      <c r="G77" s="26">
        <v>11.209896</v>
      </c>
      <c r="H77" s="26">
        <v>11.209896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ht="22.5" spans="1:25">
      <c r="A78" s="18"/>
      <c r="B78" s="18"/>
      <c r="C78" s="18"/>
      <c r="D78" s="18" t="s">
        <v>146</v>
      </c>
      <c r="E78" s="19" t="s">
        <v>147</v>
      </c>
      <c r="F78" s="26">
        <v>80.808274</v>
      </c>
      <c r="G78" s="26">
        <v>80.808274</v>
      </c>
      <c r="H78" s="26">
        <v>70.98594</v>
      </c>
      <c r="I78" s="69">
        <v>9.822334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>
      <c r="A79" s="18" t="s">
        <v>94</v>
      </c>
      <c r="B79" s="18" t="s">
        <v>86</v>
      </c>
      <c r="C79" s="18" t="s">
        <v>107</v>
      </c>
      <c r="D79" s="18" t="s">
        <v>126</v>
      </c>
      <c r="E79" s="19" t="s">
        <v>148</v>
      </c>
      <c r="F79" s="26">
        <v>58.024352</v>
      </c>
      <c r="G79" s="26">
        <v>58.024352</v>
      </c>
      <c r="H79" s="26">
        <v>48.202018</v>
      </c>
      <c r="I79" s="26">
        <v>9.822334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ht="22.5" spans="1:25">
      <c r="A80" s="18" t="s">
        <v>94</v>
      </c>
      <c r="B80" s="18" t="s">
        <v>95</v>
      </c>
      <c r="C80" s="18" t="s">
        <v>95</v>
      </c>
      <c r="D80" s="18" t="s">
        <v>126</v>
      </c>
      <c r="E80" s="19" t="s">
        <v>97</v>
      </c>
      <c r="F80" s="26">
        <v>8.978672</v>
      </c>
      <c r="G80" s="26">
        <v>8.978672</v>
      </c>
      <c r="H80" s="26">
        <v>8.978672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ht="22.5" spans="1:25">
      <c r="A81" s="18" t="s">
        <v>94</v>
      </c>
      <c r="B81" s="18" t="s">
        <v>95</v>
      </c>
      <c r="C81" s="18" t="s">
        <v>98</v>
      </c>
      <c r="D81" s="18" t="s">
        <v>126</v>
      </c>
      <c r="E81" s="19" t="s">
        <v>99</v>
      </c>
      <c r="F81" s="26">
        <v>2.643744</v>
      </c>
      <c r="G81" s="26">
        <v>2.643744</v>
      </c>
      <c r="H81" s="26">
        <v>2.643744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70"/>
      <c r="Q81" s="70"/>
      <c r="R81" s="70"/>
      <c r="S81" s="70"/>
      <c r="T81" s="70"/>
      <c r="U81" s="70"/>
      <c r="V81" s="70"/>
      <c r="W81" s="70"/>
      <c r="X81" s="70"/>
      <c r="Y81" s="70"/>
    </row>
    <row r="82" spans="1:25">
      <c r="A82" s="18" t="s">
        <v>100</v>
      </c>
      <c r="B82" s="18" t="s">
        <v>101</v>
      </c>
      <c r="C82" s="18" t="s">
        <v>110</v>
      </c>
      <c r="D82" s="18" t="s">
        <v>126</v>
      </c>
      <c r="E82" s="19" t="s">
        <v>129</v>
      </c>
      <c r="F82" s="26">
        <v>4.427502</v>
      </c>
      <c r="G82" s="26">
        <v>4.427502</v>
      </c>
      <c r="H82" s="26">
        <v>4.427502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70"/>
      <c r="Q82" s="70"/>
      <c r="R82" s="70"/>
      <c r="S82" s="70"/>
      <c r="T82" s="70"/>
      <c r="U82" s="70"/>
      <c r="V82" s="70"/>
      <c r="W82" s="70"/>
      <c r="X82" s="70"/>
      <c r="Y82" s="70"/>
    </row>
    <row r="83" spans="1:25">
      <c r="A83" s="18" t="s">
        <v>109</v>
      </c>
      <c r="B83" s="18" t="s">
        <v>110</v>
      </c>
      <c r="C83" s="18" t="s">
        <v>86</v>
      </c>
      <c r="D83" s="18" t="s">
        <v>126</v>
      </c>
      <c r="E83" s="19" t="s">
        <v>111</v>
      </c>
      <c r="F83" s="26">
        <v>6.734004</v>
      </c>
      <c r="G83" s="26">
        <v>6.734004</v>
      </c>
      <c r="H83" s="26">
        <v>6.734004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70"/>
      <c r="Q83" s="70"/>
      <c r="R83" s="70"/>
      <c r="S83" s="70"/>
      <c r="T83" s="70"/>
      <c r="U83" s="70"/>
      <c r="V83" s="70"/>
      <c r="W83" s="70"/>
      <c r="X83" s="70"/>
      <c r="Y83" s="70"/>
    </row>
    <row r="84" spans="1:25">
      <c r="A84" s="18"/>
      <c r="B84" s="18"/>
      <c r="C84" s="18"/>
      <c r="D84" s="18" t="s">
        <v>149</v>
      </c>
      <c r="E84" s="19" t="s">
        <v>150</v>
      </c>
      <c r="F84" s="26">
        <v>34.448096</v>
      </c>
      <c r="G84" s="26">
        <v>34.448096</v>
      </c>
      <c r="H84" s="26">
        <v>28.814522</v>
      </c>
      <c r="I84" s="72">
        <v>3.883574</v>
      </c>
      <c r="J84" s="26">
        <v>1.75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70"/>
      <c r="Q84" s="70"/>
      <c r="R84" s="70"/>
      <c r="S84" s="70"/>
      <c r="T84" s="70"/>
      <c r="U84" s="70"/>
      <c r="V84" s="70"/>
      <c r="W84" s="70"/>
      <c r="X84" s="70"/>
      <c r="Y84" s="70"/>
    </row>
    <row r="85" spans="1:25">
      <c r="A85" s="18" t="s">
        <v>94</v>
      </c>
      <c r="B85" s="18" t="s">
        <v>95</v>
      </c>
      <c r="C85" s="18" t="s">
        <v>110</v>
      </c>
      <c r="D85" s="18" t="s">
        <v>126</v>
      </c>
      <c r="E85" s="19" t="s">
        <v>128</v>
      </c>
      <c r="F85" s="26">
        <v>1.744</v>
      </c>
      <c r="G85" s="26">
        <v>1.744</v>
      </c>
      <c r="H85" s="26">
        <v>0</v>
      </c>
      <c r="I85" s="26">
        <v>0</v>
      </c>
      <c r="J85" s="26">
        <v>1.744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70"/>
      <c r="Q85" s="70"/>
      <c r="R85" s="70"/>
      <c r="S85" s="70"/>
      <c r="T85" s="70"/>
      <c r="U85" s="70"/>
      <c r="V85" s="70"/>
      <c r="W85" s="70"/>
      <c r="X85" s="70"/>
      <c r="Y85" s="70"/>
    </row>
    <row r="86" ht="22.5" spans="1:25">
      <c r="A86" s="18" t="s">
        <v>94</v>
      </c>
      <c r="B86" s="18" t="s">
        <v>95</v>
      </c>
      <c r="C86" s="18" t="s">
        <v>95</v>
      </c>
      <c r="D86" s="18" t="s">
        <v>126</v>
      </c>
      <c r="E86" s="19" t="s">
        <v>97</v>
      </c>
      <c r="F86" s="26">
        <v>3.068592</v>
      </c>
      <c r="G86" s="26">
        <v>3.068592</v>
      </c>
      <c r="H86" s="26">
        <v>3.068592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ht="22.5" spans="1:25">
      <c r="A87" s="18" t="s">
        <v>94</v>
      </c>
      <c r="B87" s="18" t="s">
        <v>95</v>
      </c>
      <c r="C87" s="18" t="s">
        <v>98</v>
      </c>
      <c r="D87" s="18" t="s">
        <v>126</v>
      </c>
      <c r="E87" s="19" t="s">
        <v>99</v>
      </c>
      <c r="F87" s="26">
        <v>1.534296</v>
      </c>
      <c r="G87" s="26">
        <v>1.534296</v>
      </c>
      <c r="H87" s="26">
        <v>1.534296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</row>
    <row r="88" spans="1:25">
      <c r="A88" s="18" t="s">
        <v>100</v>
      </c>
      <c r="B88" s="18" t="s">
        <v>101</v>
      </c>
      <c r="C88" s="18" t="s">
        <v>110</v>
      </c>
      <c r="D88" s="18" t="s">
        <v>126</v>
      </c>
      <c r="E88" s="19" t="s">
        <v>129</v>
      </c>
      <c r="F88" s="26">
        <v>1.517538</v>
      </c>
      <c r="G88" s="26">
        <v>1.517538</v>
      </c>
      <c r="H88" s="26">
        <v>1.517538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</row>
    <row r="89" spans="1:25">
      <c r="A89" s="18" t="s">
        <v>106</v>
      </c>
      <c r="B89" s="18" t="s">
        <v>85</v>
      </c>
      <c r="C89" s="18" t="s">
        <v>151</v>
      </c>
      <c r="D89" s="18" t="s">
        <v>126</v>
      </c>
      <c r="E89" s="19" t="s">
        <v>152</v>
      </c>
      <c r="F89" s="26">
        <v>24.282226</v>
      </c>
      <c r="G89" s="26">
        <v>24.282226</v>
      </c>
      <c r="H89" s="26">
        <v>20.392652</v>
      </c>
      <c r="I89" s="26">
        <v>3.883574</v>
      </c>
      <c r="J89" s="26">
        <v>0.006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</row>
    <row r="90" spans="1:25">
      <c r="A90" s="18" t="s">
        <v>109</v>
      </c>
      <c r="B90" s="18" t="s">
        <v>110</v>
      </c>
      <c r="C90" s="18" t="s">
        <v>86</v>
      </c>
      <c r="D90" s="18" t="s">
        <v>126</v>
      </c>
      <c r="E90" s="19" t="s">
        <v>111</v>
      </c>
      <c r="F90" s="26">
        <v>2.301444</v>
      </c>
      <c r="G90" s="26">
        <v>2.301444</v>
      </c>
      <c r="H90" s="26">
        <v>2.301444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</row>
    <row r="91" spans="1:25">
      <c r="A91" s="18"/>
      <c r="B91" s="18"/>
      <c r="C91" s="18"/>
      <c r="D91" s="18" t="s">
        <v>153</v>
      </c>
      <c r="E91" s="19" t="s">
        <v>154</v>
      </c>
      <c r="F91" s="26">
        <v>21.601745</v>
      </c>
      <c r="G91" s="26">
        <v>21.601745</v>
      </c>
      <c r="H91" s="26">
        <v>18.652999</v>
      </c>
      <c r="I91" s="69">
        <v>2.948746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</row>
    <row r="92" ht="22.5" spans="1:25">
      <c r="A92" s="18" t="s">
        <v>94</v>
      </c>
      <c r="B92" s="18" t="s">
        <v>95</v>
      </c>
      <c r="C92" s="18" t="s">
        <v>95</v>
      </c>
      <c r="D92" s="18" t="s">
        <v>126</v>
      </c>
      <c r="E92" s="19" t="s">
        <v>97</v>
      </c>
      <c r="F92" s="26">
        <v>1.989968</v>
      </c>
      <c r="G92" s="26">
        <v>1.989968</v>
      </c>
      <c r="H92" s="26">
        <v>1.989968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</row>
    <row r="93" ht="22.5" spans="1:25">
      <c r="A93" s="18" t="s">
        <v>94</v>
      </c>
      <c r="B93" s="18" t="s">
        <v>95</v>
      </c>
      <c r="C93" s="18" t="s">
        <v>98</v>
      </c>
      <c r="D93" s="18" t="s">
        <v>126</v>
      </c>
      <c r="E93" s="19" t="s">
        <v>99</v>
      </c>
      <c r="F93" s="26">
        <v>0.994984</v>
      </c>
      <c r="G93" s="26">
        <v>0.994984</v>
      </c>
      <c r="H93" s="26">
        <v>0.994984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</row>
    <row r="94" ht="22.5" spans="1:25">
      <c r="A94" s="18" t="s">
        <v>94</v>
      </c>
      <c r="B94" s="18" t="s">
        <v>155</v>
      </c>
      <c r="C94" s="18" t="s">
        <v>125</v>
      </c>
      <c r="D94" s="18" t="s">
        <v>126</v>
      </c>
      <c r="E94" s="19" t="s">
        <v>156</v>
      </c>
      <c r="F94" s="26">
        <v>16.139807</v>
      </c>
      <c r="G94" s="26">
        <v>16.139807</v>
      </c>
      <c r="H94" s="26">
        <v>13.191061</v>
      </c>
      <c r="I94" s="26">
        <v>2.948746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</row>
    <row r="95" spans="1:25">
      <c r="A95" s="18" t="s">
        <v>100</v>
      </c>
      <c r="B95" s="18" t="s">
        <v>101</v>
      </c>
      <c r="C95" s="18" t="s">
        <v>110</v>
      </c>
      <c r="D95" s="18" t="s">
        <v>126</v>
      </c>
      <c r="E95" s="19" t="s">
        <v>129</v>
      </c>
      <c r="F95" s="26">
        <v>0.98451</v>
      </c>
      <c r="G95" s="26">
        <v>0.98451</v>
      </c>
      <c r="H95" s="26">
        <v>0.98451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</row>
    <row r="96" spans="1:25">
      <c r="A96" s="18" t="s">
        <v>109</v>
      </c>
      <c r="B96" s="18" t="s">
        <v>110</v>
      </c>
      <c r="C96" s="18" t="s">
        <v>86</v>
      </c>
      <c r="D96" s="18" t="s">
        <v>126</v>
      </c>
      <c r="E96" s="19" t="s">
        <v>111</v>
      </c>
      <c r="F96" s="26">
        <v>1.492476</v>
      </c>
      <c r="G96" s="26">
        <v>1.492476</v>
      </c>
      <c r="H96" s="26">
        <v>1.492476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70"/>
      <c r="Q96" s="70"/>
      <c r="R96" s="70"/>
      <c r="S96" s="70"/>
      <c r="T96" s="70"/>
      <c r="U96" s="70"/>
      <c r="V96" s="70"/>
      <c r="W96" s="70"/>
      <c r="X96" s="70"/>
      <c r="Y96" s="70"/>
    </row>
    <row r="97" spans="1:25">
      <c r="A97" s="18"/>
      <c r="B97" s="18"/>
      <c r="C97" s="18"/>
      <c r="D97" s="18" t="s">
        <v>157</v>
      </c>
      <c r="E97" s="19" t="s">
        <v>158</v>
      </c>
      <c r="F97" s="26">
        <v>82.613376</v>
      </c>
      <c r="G97" s="26">
        <v>82.613376</v>
      </c>
      <c r="H97" s="26">
        <v>72.346762</v>
      </c>
      <c r="I97" s="69">
        <v>8.522614</v>
      </c>
      <c r="J97" s="26">
        <v>1.744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70"/>
      <c r="Q97" s="70"/>
      <c r="R97" s="70"/>
      <c r="S97" s="70"/>
      <c r="T97" s="70"/>
      <c r="U97" s="70"/>
      <c r="V97" s="70"/>
      <c r="W97" s="70"/>
      <c r="X97" s="70"/>
      <c r="Y97" s="70"/>
    </row>
    <row r="98" spans="1:25">
      <c r="A98" s="18" t="s">
        <v>94</v>
      </c>
      <c r="B98" s="18" t="s">
        <v>95</v>
      </c>
      <c r="C98" s="18" t="s">
        <v>110</v>
      </c>
      <c r="D98" s="18" t="s">
        <v>126</v>
      </c>
      <c r="E98" s="19" t="s">
        <v>128</v>
      </c>
      <c r="F98" s="26">
        <v>1.744</v>
      </c>
      <c r="G98" s="26">
        <v>1.744</v>
      </c>
      <c r="H98" s="26">
        <v>0</v>
      </c>
      <c r="I98" s="26">
        <v>0</v>
      </c>
      <c r="J98" s="26">
        <v>1.744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70"/>
      <c r="Q98" s="70"/>
      <c r="R98" s="70"/>
      <c r="S98" s="70"/>
      <c r="T98" s="70"/>
      <c r="U98" s="70"/>
      <c r="V98" s="70"/>
      <c r="W98" s="70"/>
      <c r="X98" s="70"/>
      <c r="Y98" s="70"/>
    </row>
    <row r="99" ht="22.5" spans="1:25">
      <c r="A99" s="18" t="s">
        <v>94</v>
      </c>
      <c r="B99" s="18" t="s">
        <v>95</v>
      </c>
      <c r="C99" s="18" t="s">
        <v>95</v>
      </c>
      <c r="D99" s="18" t="s">
        <v>126</v>
      </c>
      <c r="E99" s="19" t="s">
        <v>97</v>
      </c>
      <c r="F99" s="26">
        <v>8.180912</v>
      </c>
      <c r="G99" s="26">
        <v>8.180912</v>
      </c>
      <c r="H99" s="26">
        <v>8.180912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70"/>
      <c r="Q99" s="70"/>
      <c r="R99" s="70"/>
      <c r="S99" s="70"/>
      <c r="T99" s="70"/>
      <c r="U99" s="70"/>
      <c r="V99" s="70"/>
      <c r="W99" s="70"/>
      <c r="X99" s="70"/>
      <c r="Y99" s="70"/>
    </row>
    <row r="100" ht="22.5" spans="1:25">
      <c r="A100" s="18" t="s">
        <v>94</v>
      </c>
      <c r="B100" s="18" t="s">
        <v>95</v>
      </c>
      <c r="C100" s="18" t="s">
        <v>98</v>
      </c>
      <c r="D100" s="18" t="s">
        <v>126</v>
      </c>
      <c r="E100" s="19" t="s">
        <v>99</v>
      </c>
      <c r="F100" s="26">
        <v>4.090456</v>
      </c>
      <c r="G100" s="26">
        <v>4.090456</v>
      </c>
      <c r="H100" s="26">
        <v>4.090456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70"/>
      <c r="Q100" s="70"/>
      <c r="R100" s="70"/>
      <c r="S100" s="70"/>
      <c r="T100" s="70"/>
      <c r="U100" s="70"/>
      <c r="V100" s="70"/>
      <c r="W100" s="70"/>
      <c r="X100" s="70"/>
      <c r="Y100" s="70"/>
    </row>
    <row r="101" spans="1:25">
      <c r="A101" s="18" t="s">
        <v>100</v>
      </c>
      <c r="B101" s="18" t="s">
        <v>101</v>
      </c>
      <c r="C101" s="18" t="s">
        <v>110</v>
      </c>
      <c r="D101" s="18" t="s">
        <v>126</v>
      </c>
      <c r="E101" s="19" t="s">
        <v>129</v>
      </c>
      <c r="F101" s="26">
        <v>4.031394</v>
      </c>
      <c r="G101" s="26">
        <v>4.031394</v>
      </c>
      <c r="H101" s="26">
        <v>4.031394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70"/>
      <c r="Q101" s="70"/>
      <c r="R101" s="70"/>
      <c r="S101" s="70"/>
      <c r="T101" s="70"/>
      <c r="U101" s="70"/>
      <c r="V101" s="70"/>
      <c r="W101" s="70"/>
      <c r="X101" s="70"/>
      <c r="Y101" s="70"/>
    </row>
    <row r="102" spans="1:25">
      <c r="A102" s="18" t="s">
        <v>106</v>
      </c>
      <c r="B102" s="18" t="s">
        <v>86</v>
      </c>
      <c r="C102" s="18" t="s">
        <v>137</v>
      </c>
      <c r="D102" s="18" t="s">
        <v>126</v>
      </c>
      <c r="E102" s="19" t="s">
        <v>159</v>
      </c>
      <c r="F102" s="26">
        <v>58.43093</v>
      </c>
      <c r="G102" s="26">
        <v>58.43093</v>
      </c>
      <c r="H102" s="26">
        <v>49.908316</v>
      </c>
      <c r="I102" s="26">
        <v>8.522614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70"/>
      <c r="Q102" s="70"/>
      <c r="R102" s="70"/>
      <c r="S102" s="70"/>
      <c r="T102" s="70"/>
      <c r="U102" s="70"/>
      <c r="V102" s="70"/>
      <c r="W102" s="70"/>
      <c r="X102" s="70"/>
      <c r="Y102" s="70"/>
    </row>
    <row r="103" spans="1:25">
      <c r="A103" s="18" t="s">
        <v>109</v>
      </c>
      <c r="B103" s="18" t="s">
        <v>110</v>
      </c>
      <c r="C103" s="18" t="s">
        <v>86</v>
      </c>
      <c r="D103" s="18" t="s">
        <v>126</v>
      </c>
      <c r="E103" s="19" t="s">
        <v>111</v>
      </c>
      <c r="F103" s="26">
        <v>6.135684</v>
      </c>
      <c r="G103" s="26">
        <v>6.135684</v>
      </c>
      <c r="H103" s="26">
        <v>6.135684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70"/>
      <c r="Q103" s="70"/>
      <c r="R103" s="70"/>
      <c r="S103" s="70"/>
      <c r="T103" s="70"/>
      <c r="U103" s="70"/>
      <c r="V103" s="70"/>
      <c r="W103" s="70"/>
      <c r="X103" s="70"/>
      <c r="Y103" s="70"/>
    </row>
    <row r="104" ht="22.5" spans="1:25">
      <c r="A104" s="18"/>
      <c r="B104" s="18"/>
      <c r="C104" s="18"/>
      <c r="D104" s="18" t="s">
        <v>160</v>
      </c>
      <c r="E104" s="19" t="s">
        <v>161</v>
      </c>
      <c r="F104" s="26">
        <v>28.622417</v>
      </c>
      <c r="G104" s="26">
        <v>28.622417</v>
      </c>
      <c r="H104" s="26">
        <v>23.450941</v>
      </c>
      <c r="I104" s="69">
        <v>3.063476</v>
      </c>
      <c r="J104" s="26">
        <v>2.108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70"/>
      <c r="Q104" s="70"/>
      <c r="R104" s="70"/>
      <c r="S104" s="70"/>
      <c r="T104" s="70"/>
      <c r="U104" s="70"/>
      <c r="V104" s="70"/>
      <c r="W104" s="70"/>
      <c r="X104" s="70"/>
      <c r="Y104" s="70"/>
    </row>
    <row r="105" spans="1:25">
      <c r="A105" s="18" t="s">
        <v>94</v>
      </c>
      <c r="B105" s="18" t="s">
        <v>95</v>
      </c>
      <c r="C105" s="18" t="s">
        <v>110</v>
      </c>
      <c r="D105" s="18" t="s">
        <v>126</v>
      </c>
      <c r="E105" s="19" t="s">
        <v>128</v>
      </c>
      <c r="F105" s="26">
        <v>0.872</v>
      </c>
      <c r="G105" s="26">
        <v>0.872</v>
      </c>
      <c r="H105" s="26">
        <v>0</v>
      </c>
      <c r="I105" s="26">
        <v>0</v>
      </c>
      <c r="J105" s="26">
        <v>0.872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70"/>
      <c r="Q105" s="70"/>
      <c r="R105" s="70"/>
      <c r="S105" s="70"/>
      <c r="T105" s="70"/>
      <c r="U105" s="70"/>
      <c r="V105" s="70"/>
      <c r="W105" s="70"/>
      <c r="X105" s="70"/>
      <c r="Y105" s="70"/>
    </row>
    <row r="106" ht="22.5" spans="1:25">
      <c r="A106" s="18" t="s">
        <v>94</v>
      </c>
      <c r="B106" s="18" t="s">
        <v>95</v>
      </c>
      <c r="C106" s="18" t="s">
        <v>95</v>
      </c>
      <c r="D106" s="18" t="s">
        <v>126</v>
      </c>
      <c r="E106" s="19" t="s">
        <v>97</v>
      </c>
      <c r="F106" s="26">
        <v>2.907808</v>
      </c>
      <c r="G106" s="26">
        <v>2.907808</v>
      </c>
      <c r="H106" s="26">
        <v>2.907808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70"/>
      <c r="Q106" s="70"/>
      <c r="R106" s="70"/>
      <c r="S106" s="70"/>
      <c r="T106" s="70"/>
      <c r="U106" s="70"/>
      <c r="V106" s="70"/>
      <c r="W106" s="70"/>
      <c r="X106" s="70"/>
      <c r="Y106" s="70"/>
    </row>
    <row r="107" ht="22.5" spans="1:25">
      <c r="A107" s="18" t="s">
        <v>94</v>
      </c>
      <c r="B107" s="18" t="s">
        <v>95</v>
      </c>
      <c r="C107" s="18" t="s">
        <v>98</v>
      </c>
      <c r="D107" s="18" t="s">
        <v>126</v>
      </c>
      <c r="E107" s="19" t="s">
        <v>99</v>
      </c>
      <c r="F107" s="26">
        <v>1.453904</v>
      </c>
      <c r="G107" s="26">
        <v>1.453904</v>
      </c>
      <c r="H107" s="26">
        <v>1.453904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70"/>
      <c r="Q107" s="70"/>
      <c r="R107" s="70"/>
      <c r="S107" s="70"/>
      <c r="T107" s="70"/>
      <c r="U107" s="70"/>
      <c r="V107" s="70"/>
      <c r="W107" s="70"/>
      <c r="X107" s="70"/>
      <c r="Y107" s="70"/>
    </row>
    <row r="108" spans="1:25">
      <c r="A108" s="18" t="s">
        <v>100</v>
      </c>
      <c r="B108" s="18" t="s">
        <v>101</v>
      </c>
      <c r="C108" s="18" t="s">
        <v>110</v>
      </c>
      <c r="D108" s="18" t="s">
        <v>126</v>
      </c>
      <c r="E108" s="19" t="s">
        <v>129</v>
      </c>
      <c r="F108" s="26">
        <v>1.431956</v>
      </c>
      <c r="G108" s="26">
        <v>1.431956</v>
      </c>
      <c r="H108" s="26">
        <v>1.431956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70"/>
      <c r="Q108" s="70"/>
      <c r="R108" s="70"/>
      <c r="S108" s="70"/>
      <c r="T108" s="70"/>
      <c r="U108" s="70"/>
      <c r="V108" s="70"/>
      <c r="W108" s="70"/>
      <c r="X108" s="70"/>
      <c r="Y108" s="70"/>
    </row>
    <row r="109" spans="1:25">
      <c r="A109" s="18" t="s">
        <v>106</v>
      </c>
      <c r="B109" s="18" t="s">
        <v>86</v>
      </c>
      <c r="C109" s="18" t="s">
        <v>137</v>
      </c>
      <c r="D109" s="18" t="s">
        <v>126</v>
      </c>
      <c r="E109" s="19" t="s">
        <v>159</v>
      </c>
      <c r="F109" s="26">
        <v>19.775893</v>
      </c>
      <c r="G109" s="26">
        <v>19.775893</v>
      </c>
      <c r="H109" s="26">
        <v>15.476417</v>
      </c>
      <c r="I109" s="26">
        <v>3.063476</v>
      </c>
      <c r="J109" s="26">
        <v>1.236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70"/>
      <c r="Q109" s="70"/>
      <c r="R109" s="70"/>
      <c r="S109" s="70"/>
      <c r="T109" s="70"/>
      <c r="U109" s="70"/>
      <c r="V109" s="70"/>
      <c r="W109" s="70"/>
      <c r="X109" s="70"/>
      <c r="Y109" s="70"/>
    </row>
    <row r="110" spans="1:25">
      <c r="A110" s="18" t="s">
        <v>109</v>
      </c>
      <c r="B110" s="18" t="s">
        <v>110</v>
      </c>
      <c r="C110" s="18" t="s">
        <v>86</v>
      </c>
      <c r="D110" s="18" t="s">
        <v>126</v>
      </c>
      <c r="E110" s="19" t="s">
        <v>111</v>
      </c>
      <c r="F110" s="26">
        <v>2.180856</v>
      </c>
      <c r="G110" s="26">
        <v>2.180856</v>
      </c>
      <c r="H110" s="26">
        <v>2.180856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70"/>
      <c r="Q110" s="70"/>
      <c r="R110" s="70"/>
      <c r="S110" s="70"/>
      <c r="T110" s="70"/>
      <c r="U110" s="70"/>
      <c r="V110" s="70"/>
      <c r="W110" s="70"/>
      <c r="X110" s="70"/>
      <c r="Y110" s="70"/>
    </row>
    <row r="111" spans="1:25">
      <c r="A111" s="18"/>
      <c r="B111" s="18"/>
      <c r="C111" s="18"/>
      <c r="D111" s="18" t="s">
        <v>162</v>
      </c>
      <c r="E111" s="19" t="s">
        <v>163</v>
      </c>
      <c r="F111" s="26">
        <v>70.43095</v>
      </c>
      <c r="G111" s="26">
        <v>70.43095</v>
      </c>
      <c r="H111" s="26">
        <v>63.167778</v>
      </c>
      <c r="I111" s="69">
        <v>7.263172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ht="22.5" spans="1:25">
      <c r="A112" s="18" t="s">
        <v>94</v>
      </c>
      <c r="B112" s="18" t="s">
        <v>95</v>
      </c>
      <c r="C112" s="18" t="s">
        <v>95</v>
      </c>
      <c r="D112" s="18" t="s">
        <v>126</v>
      </c>
      <c r="E112" s="19" t="s">
        <v>97</v>
      </c>
      <c r="F112" s="26">
        <v>7.705376</v>
      </c>
      <c r="G112" s="26">
        <v>7.705376</v>
      </c>
      <c r="H112" s="26">
        <v>7.705376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70"/>
      <c r="Q112" s="70"/>
      <c r="R112" s="70"/>
      <c r="S112" s="70"/>
      <c r="T112" s="70"/>
      <c r="U112" s="70"/>
      <c r="V112" s="70"/>
      <c r="W112" s="70"/>
      <c r="X112" s="70"/>
      <c r="Y112" s="70"/>
    </row>
    <row r="113" ht="22.5" spans="1:25">
      <c r="A113" s="18" t="s">
        <v>94</v>
      </c>
      <c r="B113" s="18" t="s">
        <v>95</v>
      </c>
      <c r="C113" s="18" t="s">
        <v>98</v>
      </c>
      <c r="D113" s="18" t="s">
        <v>126</v>
      </c>
      <c r="E113" s="19" t="s">
        <v>99</v>
      </c>
      <c r="F113" s="26">
        <v>3.852688</v>
      </c>
      <c r="G113" s="26">
        <v>3.852688</v>
      </c>
      <c r="H113" s="26">
        <v>3.852688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70"/>
      <c r="Q113" s="70"/>
      <c r="R113" s="70"/>
      <c r="S113" s="70"/>
      <c r="T113" s="70"/>
      <c r="U113" s="70"/>
      <c r="V113" s="70"/>
      <c r="W113" s="70"/>
      <c r="X113" s="70"/>
      <c r="Y113" s="70"/>
    </row>
    <row r="114" spans="1:25">
      <c r="A114" s="18" t="s">
        <v>100</v>
      </c>
      <c r="B114" s="18" t="s">
        <v>101</v>
      </c>
      <c r="C114" s="18" t="s">
        <v>110</v>
      </c>
      <c r="D114" s="18" t="s">
        <v>126</v>
      </c>
      <c r="E114" s="19" t="s">
        <v>129</v>
      </c>
      <c r="F114" s="26">
        <v>3.792372</v>
      </c>
      <c r="G114" s="26">
        <v>3.792372</v>
      </c>
      <c r="H114" s="26">
        <v>3.792372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70"/>
      <c r="Q114" s="70"/>
      <c r="R114" s="70"/>
      <c r="S114" s="70"/>
      <c r="T114" s="70"/>
      <c r="U114" s="70"/>
      <c r="V114" s="70"/>
      <c r="W114" s="70"/>
      <c r="X114" s="70"/>
      <c r="Y114" s="70"/>
    </row>
    <row r="115" spans="1:25">
      <c r="A115" s="18" t="s">
        <v>106</v>
      </c>
      <c r="B115" s="18" t="s">
        <v>86</v>
      </c>
      <c r="C115" s="18" t="s">
        <v>137</v>
      </c>
      <c r="D115" s="18" t="s">
        <v>126</v>
      </c>
      <c r="E115" s="19" t="s">
        <v>159</v>
      </c>
      <c r="F115" s="26">
        <v>49.301482</v>
      </c>
      <c r="G115" s="26">
        <v>49.301482</v>
      </c>
      <c r="H115" s="26">
        <v>42.03831</v>
      </c>
      <c r="I115" s="26">
        <v>7.263172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70"/>
      <c r="Q115" s="70"/>
      <c r="R115" s="70"/>
      <c r="S115" s="70"/>
      <c r="T115" s="70"/>
      <c r="U115" s="70"/>
      <c r="V115" s="70"/>
      <c r="W115" s="70"/>
      <c r="X115" s="70"/>
      <c r="Y115" s="70"/>
    </row>
    <row r="116" spans="1:25">
      <c r="A116" s="18" t="s">
        <v>109</v>
      </c>
      <c r="B116" s="18" t="s">
        <v>110</v>
      </c>
      <c r="C116" s="18" t="s">
        <v>86</v>
      </c>
      <c r="D116" s="18" t="s">
        <v>126</v>
      </c>
      <c r="E116" s="19" t="s">
        <v>111</v>
      </c>
      <c r="F116" s="26">
        <v>5.779032</v>
      </c>
      <c r="G116" s="26">
        <v>5.779032</v>
      </c>
      <c r="H116" s="26">
        <v>5.779032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1:25">
      <c r="A117" s="18"/>
      <c r="B117" s="18"/>
      <c r="C117" s="18"/>
      <c r="D117" s="18" t="s">
        <v>164</v>
      </c>
      <c r="E117" s="19" t="s">
        <v>165</v>
      </c>
      <c r="F117" s="26">
        <v>35.938992</v>
      </c>
      <c r="G117" s="26">
        <v>35.938992</v>
      </c>
      <c r="H117" s="26">
        <v>31.547216</v>
      </c>
      <c r="I117" s="69">
        <v>4.391776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</row>
    <row r="118" ht="22.5" spans="1:25">
      <c r="A118" s="18" t="s">
        <v>94</v>
      </c>
      <c r="B118" s="18" t="s">
        <v>95</v>
      </c>
      <c r="C118" s="18" t="s">
        <v>95</v>
      </c>
      <c r="D118" s="18" t="s">
        <v>126</v>
      </c>
      <c r="E118" s="19" t="s">
        <v>97</v>
      </c>
      <c r="F118" s="26">
        <v>3.934208</v>
      </c>
      <c r="G118" s="26">
        <v>3.934208</v>
      </c>
      <c r="H118" s="26">
        <v>3.934208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19" ht="22.5" spans="1:25">
      <c r="A119" s="18" t="s">
        <v>94</v>
      </c>
      <c r="B119" s="18" t="s">
        <v>95</v>
      </c>
      <c r="C119" s="18" t="s">
        <v>98</v>
      </c>
      <c r="D119" s="18" t="s">
        <v>126</v>
      </c>
      <c r="E119" s="19" t="s">
        <v>99</v>
      </c>
      <c r="F119" s="26">
        <v>1.967104</v>
      </c>
      <c r="G119" s="26">
        <v>1.967104</v>
      </c>
      <c r="H119" s="26">
        <v>1.967104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70"/>
      <c r="Q119" s="70"/>
      <c r="R119" s="70"/>
      <c r="S119" s="70"/>
      <c r="T119" s="70"/>
      <c r="U119" s="70"/>
      <c r="V119" s="70"/>
      <c r="W119" s="70"/>
      <c r="X119" s="70"/>
      <c r="Y119" s="70"/>
    </row>
    <row r="120" spans="1:25">
      <c r="A120" s="18" t="s">
        <v>100</v>
      </c>
      <c r="B120" s="18" t="s">
        <v>101</v>
      </c>
      <c r="C120" s="18" t="s">
        <v>110</v>
      </c>
      <c r="D120" s="18" t="s">
        <v>126</v>
      </c>
      <c r="E120" s="19" t="s">
        <v>129</v>
      </c>
      <c r="F120" s="26">
        <v>1.939527</v>
      </c>
      <c r="G120" s="26">
        <v>1.939527</v>
      </c>
      <c r="H120" s="26">
        <v>1.939527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70"/>
      <c r="Q120" s="70"/>
      <c r="R120" s="70"/>
      <c r="S120" s="70"/>
      <c r="T120" s="70"/>
      <c r="U120" s="70"/>
      <c r="V120" s="70"/>
      <c r="W120" s="70"/>
      <c r="X120" s="70"/>
      <c r="Y120" s="70"/>
    </row>
    <row r="121" spans="1:25">
      <c r="A121" s="18" t="s">
        <v>106</v>
      </c>
      <c r="B121" s="18" t="s">
        <v>95</v>
      </c>
      <c r="C121" s="18" t="s">
        <v>125</v>
      </c>
      <c r="D121" s="18" t="s">
        <v>126</v>
      </c>
      <c r="E121" s="19" t="s">
        <v>166</v>
      </c>
      <c r="F121" s="26">
        <v>25.147497</v>
      </c>
      <c r="G121" s="26">
        <v>25.147497</v>
      </c>
      <c r="H121" s="26">
        <v>20.755721</v>
      </c>
      <c r="I121" s="26">
        <v>4.391776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70"/>
      <c r="Q121" s="70"/>
      <c r="R121" s="70"/>
      <c r="S121" s="70"/>
      <c r="T121" s="70"/>
      <c r="U121" s="70"/>
      <c r="V121" s="70"/>
      <c r="W121" s="70"/>
      <c r="X121" s="70"/>
      <c r="Y121" s="70"/>
    </row>
    <row r="122" spans="1:25">
      <c r="A122" s="18" t="s">
        <v>109</v>
      </c>
      <c r="B122" s="18" t="s">
        <v>110</v>
      </c>
      <c r="C122" s="18" t="s">
        <v>86</v>
      </c>
      <c r="D122" s="18" t="s">
        <v>126</v>
      </c>
      <c r="E122" s="19" t="s">
        <v>111</v>
      </c>
      <c r="F122" s="26">
        <v>2.950656</v>
      </c>
      <c r="G122" s="26">
        <v>2.950656</v>
      </c>
      <c r="H122" s="26">
        <v>2.950656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70"/>
      <c r="Q122" s="70"/>
      <c r="R122" s="70"/>
      <c r="S122" s="70"/>
      <c r="T122" s="70"/>
      <c r="U122" s="70"/>
      <c r="V122" s="70"/>
      <c r="W122" s="70"/>
      <c r="X122" s="70"/>
      <c r="Y122" s="7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9"/>
  <sheetViews>
    <sheetView showZeros="0" workbookViewId="0">
      <pane xSplit="2" ySplit="7" topLeftCell="C8" activePane="bottomRight" state="frozen"/>
      <selection/>
      <selection pane="topRight"/>
      <selection pane="bottomLeft"/>
      <selection pane="bottomRight" activeCell="D22" sqref="D22"/>
    </sheetView>
  </sheetViews>
  <sheetFormatPr defaultColWidth="10" defaultRowHeight="13.5"/>
  <cols>
    <col min="1" max="1" width="13" style="41" customWidth="1"/>
    <col min="2" max="2" width="33.375" style="39" customWidth="1"/>
    <col min="3" max="5" width="25.625" style="39" customWidth="1"/>
    <col min="6" max="10" width="9.75" style="39" customWidth="1"/>
    <col min="11" max="16384" width="10" style="39"/>
  </cols>
  <sheetData>
    <row r="1" ht="14.25" customHeight="1" spans="1:9">
      <c r="A1" s="42"/>
      <c r="B1" s="43"/>
      <c r="C1" s="43"/>
      <c r="D1" s="43"/>
      <c r="E1" s="44" t="s">
        <v>167</v>
      </c>
      <c r="F1" s="43"/>
      <c r="G1" s="43"/>
      <c r="H1" s="43"/>
      <c r="I1" s="43"/>
    </row>
    <row r="2" ht="22.5" customHeight="1" spans="1:5">
      <c r="A2" s="45" t="s">
        <v>168</v>
      </c>
      <c r="B2" s="46"/>
      <c r="C2" s="46"/>
      <c r="D2" s="46"/>
      <c r="E2" s="46"/>
    </row>
    <row r="3" ht="14.25" customHeight="1" spans="1:9">
      <c r="A3" s="42"/>
      <c r="B3" s="43"/>
      <c r="C3" s="43"/>
      <c r="D3" s="43"/>
      <c r="E3" s="44" t="s">
        <v>3</v>
      </c>
      <c r="F3" s="43"/>
      <c r="G3" s="43"/>
      <c r="H3" s="43"/>
      <c r="I3" s="43"/>
    </row>
    <row r="4" ht="14.25" customHeight="1" spans="1:7">
      <c r="A4" s="47" t="s">
        <v>169</v>
      </c>
      <c r="B4" s="48" t="s">
        <v>170</v>
      </c>
      <c r="C4" s="48" t="s">
        <v>60</v>
      </c>
      <c r="D4" s="48"/>
      <c r="E4" s="48"/>
      <c r="F4" s="43"/>
      <c r="G4" s="43"/>
    </row>
    <row r="5" ht="9.75" customHeight="1" spans="1:9">
      <c r="A5" s="47"/>
      <c r="B5" s="48"/>
      <c r="C5" s="48" t="s">
        <v>66</v>
      </c>
      <c r="D5" s="48" t="s">
        <v>171</v>
      </c>
      <c r="E5" s="48" t="s">
        <v>172</v>
      </c>
      <c r="F5" s="43"/>
      <c r="G5" s="43"/>
      <c r="H5" s="43"/>
      <c r="I5" s="43"/>
    </row>
    <row r="6" ht="6" customHeight="1" spans="1:5">
      <c r="A6" s="47"/>
      <c r="B6" s="48"/>
      <c r="C6" s="48"/>
      <c r="D6" s="48"/>
      <c r="E6" s="48"/>
    </row>
    <row r="7" ht="14.25" customHeight="1" spans="1:5">
      <c r="A7" s="47" t="s">
        <v>79</v>
      </c>
      <c r="B7" s="48" t="s">
        <v>79</v>
      </c>
      <c r="C7" s="48">
        <v>1</v>
      </c>
      <c r="D7" s="48">
        <v>2</v>
      </c>
      <c r="E7" s="48">
        <v>3</v>
      </c>
    </row>
    <row r="8" s="39" customFormat="1" ht="14.25" customHeight="1" spans="1:5">
      <c r="A8" s="49" t="s">
        <v>80</v>
      </c>
      <c r="B8" s="50" t="s">
        <v>9</v>
      </c>
      <c r="C8" s="51">
        <f>+C9+C40+C71+C100+C131+C161+C190+C219+C248+C277+C306+C335+C364+C393+C422+C451</f>
        <v>1567.35311</v>
      </c>
      <c r="D8" s="51">
        <f>+D9+D40+D71+D100+D131+D161+D190+D219+D248+D277+D306+D335+D364+D393+D422+D451</f>
        <v>1406.188381</v>
      </c>
      <c r="E8" s="51">
        <f>+E9+E40+E71+E100+E131+E161+E190+E219+E248+E277+E306+E335+E364+E393+E422+E451</f>
        <v>161.164889</v>
      </c>
    </row>
    <row r="9" s="40" customFormat="1" ht="14.25" customHeight="1" spans="1:5">
      <c r="A9" s="52" t="s">
        <v>173</v>
      </c>
      <c r="B9" s="53" t="s">
        <v>174</v>
      </c>
      <c r="C9" s="54">
        <f>SUM(C10:C39)</f>
        <v>609.240607</v>
      </c>
      <c r="D9" s="54">
        <f>SUM(D10:D39)</f>
        <v>563.744356</v>
      </c>
      <c r="E9" s="54">
        <f>SUM(E10:E39)</f>
        <v>45.496251</v>
      </c>
    </row>
    <row r="10" ht="14.25" customHeight="1" spans="1:5">
      <c r="A10" s="49" t="s">
        <v>175</v>
      </c>
      <c r="B10" s="55" t="s">
        <v>176</v>
      </c>
      <c r="C10" s="56">
        <f t="shared" ref="C10:C19" si="0">SUM(D10:E10)</f>
        <v>65.5404</v>
      </c>
      <c r="D10" s="56">
        <v>65.5404</v>
      </c>
      <c r="E10" s="56">
        <v>0</v>
      </c>
    </row>
    <row r="11" ht="14.25" customHeight="1" spans="1:5">
      <c r="A11" s="49" t="s">
        <v>177</v>
      </c>
      <c r="B11" s="55" t="s">
        <v>178</v>
      </c>
      <c r="C11" s="56">
        <f t="shared" si="0"/>
        <v>53.9316</v>
      </c>
      <c r="D11" s="56">
        <f>(500916+38400)/10000</f>
        <v>53.9316</v>
      </c>
      <c r="E11" s="56">
        <v>0</v>
      </c>
    </row>
    <row r="12" ht="14.25" customHeight="1" spans="1:5">
      <c r="A12" s="49">
        <v>30103</v>
      </c>
      <c r="B12" s="55" t="s">
        <v>179</v>
      </c>
      <c r="C12" s="56">
        <f t="shared" si="0"/>
        <v>5.4617</v>
      </c>
      <c r="D12" s="56">
        <v>5.4617</v>
      </c>
      <c r="E12" s="56">
        <v>0</v>
      </c>
    </row>
    <row r="13" ht="14.25" customHeight="1" spans="1:5">
      <c r="A13" s="49">
        <v>30108</v>
      </c>
      <c r="B13" s="55" t="s">
        <v>180</v>
      </c>
      <c r="C13" s="56">
        <f t="shared" si="0"/>
        <v>35.810012</v>
      </c>
      <c r="D13" s="56">
        <v>35.810012</v>
      </c>
      <c r="E13" s="56">
        <v>0</v>
      </c>
    </row>
    <row r="14" ht="14.25" customHeight="1" spans="1:5">
      <c r="A14" s="49">
        <v>30109</v>
      </c>
      <c r="B14" s="55" t="s">
        <v>181</v>
      </c>
      <c r="C14" s="56">
        <f t="shared" si="0"/>
        <v>17.905006</v>
      </c>
      <c r="D14" s="56">
        <v>17.905006</v>
      </c>
      <c r="E14" s="56">
        <v>0</v>
      </c>
    </row>
    <row r="15" ht="14.25" customHeight="1" spans="1:5">
      <c r="A15" s="49">
        <v>30110</v>
      </c>
      <c r="B15" s="55" t="s">
        <v>182</v>
      </c>
      <c r="C15" s="56">
        <f t="shared" si="0"/>
        <v>17.457381</v>
      </c>
      <c r="D15" s="56">
        <v>17.457381</v>
      </c>
      <c r="E15" s="56">
        <v>0</v>
      </c>
    </row>
    <row r="16" ht="14.25" customHeight="1" spans="1:5">
      <c r="A16" s="49">
        <v>30111</v>
      </c>
      <c r="B16" s="55" t="s">
        <v>183</v>
      </c>
      <c r="C16" s="56">
        <f t="shared" si="0"/>
        <v>8.156271</v>
      </c>
      <c r="D16" s="56">
        <f>(59393.27+22169.44)/10000</f>
        <v>8.156271</v>
      </c>
      <c r="E16" s="56">
        <v>0</v>
      </c>
    </row>
    <row r="17" ht="14.25" customHeight="1" spans="1:5">
      <c r="A17" s="49">
        <v>30112</v>
      </c>
      <c r="B17" s="55" t="s">
        <v>184</v>
      </c>
      <c r="C17" s="56">
        <f t="shared" si="0"/>
        <v>0.325098</v>
      </c>
      <c r="D17" s="56">
        <v>0.325098</v>
      </c>
      <c r="E17" s="56">
        <v>0</v>
      </c>
    </row>
    <row r="18" ht="14.25" customHeight="1" spans="1:5">
      <c r="A18" s="49">
        <v>30113</v>
      </c>
      <c r="B18" s="55" t="s">
        <v>185</v>
      </c>
      <c r="C18" s="56">
        <f t="shared" si="0"/>
        <v>26.857508</v>
      </c>
      <c r="D18" s="56">
        <v>26.857508</v>
      </c>
      <c r="E18" s="56">
        <v>0</v>
      </c>
    </row>
    <row r="19" ht="14.25" customHeight="1" spans="1:5">
      <c r="A19" s="49">
        <v>30199</v>
      </c>
      <c r="B19" s="55" t="s">
        <v>186</v>
      </c>
      <c r="C19" s="56">
        <f t="shared" si="0"/>
        <v>270.198</v>
      </c>
      <c r="D19" s="56">
        <v>270.198</v>
      </c>
      <c r="E19" s="56">
        <v>0</v>
      </c>
    </row>
    <row r="20" s="39" customFormat="1" ht="14.25" customHeight="1" spans="1:5">
      <c r="A20" s="47">
        <v>30201</v>
      </c>
      <c r="B20" s="55" t="s">
        <v>187</v>
      </c>
      <c r="C20" s="56">
        <v>2.4</v>
      </c>
      <c r="D20" s="56">
        <v>0</v>
      </c>
      <c r="E20" s="56">
        <v>2.4</v>
      </c>
    </row>
    <row r="21" s="39" customFormat="1" ht="14.25" customHeight="1" spans="1:5">
      <c r="A21" s="47">
        <v>30202</v>
      </c>
      <c r="B21" s="55" t="s">
        <v>188</v>
      </c>
      <c r="C21" s="56">
        <v>0.6</v>
      </c>
      <c r="D21" s="56">
        <v>0</v>
      </c>
      <c r="E21" s="56">
        <v>0.6</v>
      </c>
    </row>
    <row r="22" s="39" customFormat="1" ht="14.25" customHeight="1" spans="1:5">
      <c r="A22" s="47">
        <v>30205</v>
      </c>
      <c r="B22" s="57" t="s">
        <v>189</v>
      </c>
      <c r="C22" s="56">
        <v>0.4</v>
      </c>
      <c r="D22" s="56">
        <v>0</v>
      </c>
      <c r="E22" s="56">
        <v>0.4</v>
      </c>
    </row>
    <row r="23" s="39" customFormat="1" ht="14.25" customHeight="1" spans="1:5">
      <c r="A23" s="47">
        <v>30206</v>
      </c>
      <c r="B23" s="55" t="s">
        <v>190</v>
      </c>
      <c r="C23" s="56">
        <v>1.6</v>
      </c>
      <c r="D23" s="56">
        <v>0</v>
      </c>
      <c r="E23" s="56">
        <v>1.6</v>
      </c>
    </row>
    <row r="24" s="39" customFormat="1" ht="14.25" customHeight="1" spans="1:5">
      <c r="A24" s="47">
        <v>30207</v>
      </c>
      <c r="B24" s="55" t="s">
        <v>191</v>
      </c>
      <c r="C24" s="56">
        <v>1.12</v>
      </c>
      <c r="D24" s="56">
        <v>0</v>
      </c>
      <c r="E24" s="56">
        <v>1.12</v>
      </c>
    </row>
    <row r="25" s="39" customFormat="1" ht="14.25" customHeight="1" spans="1:5">
      <c r="A25" s="47">
        <v>30211</v>
      </c>
      <c r="B25" s="55" t="s">
        <v>192</v>
      </c>
      <c r="C25" s="56">
        <v>6.6</v>
      </c>
      <c r="D25" s="56">
        <v>0</v>
      </c>
      <c r="E25" s="56">
        <v>6.6</v>
      </c>
    </row>
    <row r="26" s="39" customFormat="1" ht="14.25" customHeight="1" spans="1:5">
      <c r="A26" s="47">
        <v>30213</v>
      </c>
      <c r="B26" s="55" t="s">
        <v>193</v>
      </c>
      <c r="C26" s="56">
        <v>0.8</v>
      </c>
      <c r="D26" s="56">
        <v>0</v>
      </c>
      <c r="E26" s="56">
        <v>0.8</v>
      </c>
    </row>
    <row r="27" s="39" customFormat="1" ht="14.25" customHeight="1" spans="1:5">
      <c r="A27" s="47">
        <v>30215</v>
      </c>
      <c r="B27" s="55" t="s">
        <v>194</v>
      </c>
      <c r="C27" s="56">
        <v>0.8</v>
      </c>
      <c r="D27" s="56">
        <v>0</v>
      </c>
      <c r="E27" s="56">
        <v>0.8</v>
      </c>
    </row>
    <row r="28" s="39" customFormat="1" ht="14.25" customHeight="1" spans="1:5">
      <c r="A28" s="47">
        <v>30216</v>
      </c>
      <c r="B28" s="55" t="s">
        <v>195</v>
      </c>
      <c r="C28" s="56">
        <v>1.2</v>
      </c>
      <c r="D28" s="56">
        <v>0</v>
      </c>
      <c r="E28" s="56">
        <v>1.2</v>
      </c>
    </row>
    <row r="29" s="39" customFormat="1" ht="14.25" customHeight="1" spans="1:5">
      <c r="A29" s="47">
        <v>30217</v>
      </c>
      <c r="B29" s="55" t="s">
        <v>196</v>
      </c>
      <c r="C29" s="56">
        <v>0.18</v>
      </c>
      <c r="D29" s="56">
        <v>0</v>
      </c>
      <c r="E29" s="56">
        <v>0.18</v>
      </c>
    </row>
    <row r="30" s="39" customFormat="1" ht="14.25" customHeight="1" spans="1:5">
      <c r="A30" s="47">
        <v>30299</v>
      </c>
      <c r="B30" s="55" t="s">
        <v>197</v>
      </c>
      <c r="C30" s="56">
        <v>6.3</v>
      </c>
      <c r="D30" s="56">
        <v>0</v>
      </c>
      <c r="E30" s="56">
        <v>6.3</v>
      </c>
    </row>
    <row r="31" s="39" customFormat="1" ht="14.25" customHeight="1" spans="1:5">
      <c r="A31" s="49">
        <v>30207</v>
      </c>
      <c r="B31" s="55" t="s">
        <v>198</v>
      </c>
      <c r="C31" s="56">
        <f t="shared" ref="C31:C39" si="1">SUM(D31:E31)</f>
        <v>2.46</v>
      </c>
      <c r="D31" s="56">
        <v>0</v>
      </c>
      <c r="E31" s="56">
        <v>2.46</v>
      </c>
    </row>
    <row r="32" s="39" customFormat="1" ht="14.25" customHeight="1" spans="1:5">
      <c r="A32" s="49">
        <v>30215</v>
      </c>
      <c r="B32" s="55" t="s">
        <v>194</v>
      </c>
      <c r="C32" s="56">
        <f t="shared" si="1"/>
        <v>0</v>
      </c>
      <c r="D32" s="56">
        <v>0</v>
      </c>
      <c r="E32" s="56">
        <v>0</v>
      </c>
    </row>
    <row r="33" s="39" customFormat="1" ht="14.25" customHeight="1" spans="1:5">
      <c r="A33" s="49" t="s">
        <v>199</v>
      </c>
      <c r="B33" s="55" t="s">
        <v>200</v>
      </c>
      <c r="C33" s="56">
        <f t="shared" si="1"/>
        <v>0</v>
      </c>
      <c r="D33" s="56">
        <v>0</v>
      </c>
      <c r="E33" s="56">
        <v>0</v>
      </c>
    </row>
    <row r="34" s="39" customFormat="1" ht="14.25" customHeight="1" spans="1:5">
      <c r="A34" s="49" t="s">
        <v>201</v>
      </c>
      <c r="B34" s="55" t="s">
        <v>202</v>
      </c>
      <c r="C34" s="56">
        <f t="shared" si="1"/>
        <v>4.476251</v>
      </c>
      <c r="D34" s="56">
        <v>0</v>
      </c>
      <c r="E34" s="56">
        <v>4.476251</v>
      </c>
    </row>
    <row r="35" s="39" customFormat="1" ht="14.25" customHeight="1" spans="1:5">
      <c r="A35" s="49" t="s">
        <v>203</v>
      </c>
      <c r="B35" s="55" t="s">
        <v>204</v>
      </c>
      <c r="C35" s="56">
        <f t="shared" si="1"/>
        <v>16.56</v>
      </c>
      <c r="D35" s="56">
        <v>0</v>
      </c>
      <c r="E35" s="56">
        <v>16.56</v>
      </c>
    </row>
    <row r="36" ht="14.25" customHeight="1" spans="1:5">
      <c r="A36" s="49" t="s">
        <v>205</v>
      </c>
      <c r="B36" s="26" t="s">
        <v>206</v>
      </c>
      <c r="C36" s="56">
        <f t="shared" si="1"/>
        <v>0.96</v>
      </c>
      <c r="D36" s="56">
        <v>0.96</v>
      </c>
      <c r="E36" s="56">
        <v>0</v>
      </c>
    </row>
    <row r="37" ht="14.25" customHeight="1" spans="1:5">
      <c r="A37" s="49" t="s">
        <v>207</v>
      </c>
      <c r="B37" s="26" t="s">
        <v>208</v>
      </c>
      <c r="C37" s="56">
        <f t="shared" si="1"/>
        <v>15.77538</v>
      </c>
      <c r="D37" s="56">
        <v>15.77538</v>
      </c>
      <c r="E37" s="56">
        <v>0</v>
      </c>
    </row>
    <row r="38" ht="14.25" customHeight="1" spans="1:5">
      <c r="A38" s="49" t="s">
        <v>209</v>
      </c>
      <c r="B38" s="26" t="s">
        <v>210</v>
      </c>
      <c r="C38" s="56">
        <f t="shared" si="1"/>
        <v>45.288</v>
      </c>
      <c r="D38" s="56">
        <v>45.288</v>
      </c>
      <c r="E38" s="56">
        <v>0</v>
      </c>
    </row>
    <row r="39" ht="14.25" customHeight="1" spans="1:5">
      <c r="A39" s="49" t="s">
        <v>211</v>
      </c>
      <c r="B39" s="26" t="s">
        <v>212</v>
      </c>
      <c r="C39" s="56">
        <f t="shared" si="1"/>
        <v>0.078</v>
      </c>
      <c r="D39" s="56">
        <v>0.078</v>
      </c>
      <c r="E39" s="56">
        <v>0</v>
      </c>
    </row>
    <row r="40" s="40" customFormat="1" ht="14.25" customHeight="1" spans="1:5">
      <c r="A40" s="58">
        <v>501001002</v>
      </c>
      <c r="B40" s="59" t="s">
        <v>213</v>
      </c>
      <c r="C40" s="54">
        <f>SUM(C41:C70)</f>
        <v>59.368741</v>
      </c>
      <c r="D40" s="54">
        <f>SUM(D41:D70)</f>
        <v>51.752641</v>
      </c>
      <c r="E40" s="54">
        <f>SUM(E41:E70)</f>
        <v>7.6111</v>
      </c>
    </row>
    <row r="41" ht="14.25" customHeight="1" spans="1:5">
      <c r="A41" s="49" t="s">
        <v>175</v>
      </c>
      <c r="B41" s="55" t="s">
        <v>176</v>
      </c>
      <c r="C41" s="56">
        <f t="shared" ref="C41:C60" si="2">SUM(D41:E41)</f>
        <v>12.2532</v>
      </c>
      <c r="D41" s="56">
        <v>12.2532</v>
      </c>
      <c r="E41" s="56">
        <v>0</v>
      </c>
    </row>
    <row r="42" ht="14.25" customHeight="1" spans="1:5">
      <c r="A42" s="49" t="s">
        <v>177</v>
      </c>
      <c r="B42" s="55" t="s">
        <v>178</v>
      </c>
      <c r="C42" s="56">
        <f t="shared" si="2"/>
        <v>9.468</v>
      </c>
      <c r="D42" s="56">
        <v>9.468</v>
      </c>
      <c r="E42" s="56">
        <v>0</v>
      </c>
    </row>
    <row r="43" ht="14.25" customHeight="1" spans="1:5">
      <c r="A43" s="47">
        <v>30103</v>
      </c>
      <c r="B43" s="55" t="s">
        <v>179</v>
      </c>
      <c r="C43" s="56">
        <f t="shared" si="2"/>
        <v>1.0211</v>
      </c>
      <c r="D43" s="56">
        <v>1.0211</v>
      </c>
      <c r="E43" s="56">
        <v>0</v>
      </c>
    </row>
    <row r="44" ht="14.25" customHeight="1" spans="1:5">
      <c r="A44" s="47">
        <v>30108</v>
      </c>
      <c r="B44" s="55" t="s">
        <v>180</v>
      </c>
      <c r="C44" s="56">
        <f t="shared" si="2"/>
        <v>6.7448</v>
      </c>
      <c r="D44" s="56">
        <v>6.7448</v>
      </c>
      <c r="E44" s="56">
        <v>0</v>
      </c>
    </row>
    <row r="45" ht="14.25" customHeight="1" spans="1:5">
      <c r="A45" s="47">
        <v>30109</v>
      </c>
      <c r="B45" s="55" t="s">
        <v>181</v>
      </c>
      <c r="C45" s="56">
        <f t="shared" si="2"/>
        <v>3.3724</v>
      </c>
      <c r="D45" s="56">
        <v>3.3724</v>
      </c>
      <c r="E45" s="56">
        <v>0</v>
      </c>
    </row>
    <row r="46" ht="14.25" customHeight="1" spans="1:5">
      <c r="A46" s="47">
        <v>30110</v>
      </c>
      <c r="B46" s="55" t="s">
        <v>182</v>
      </c>
      <c r="C46" s="56">
        <f t="shared" si="2"/>
        <v>3.28809</v>
      </c>
      <c r="D46" s="56">
        <v>3.28809</v>
      </c>
      <c r="E46" s="56">
        <v>0</v>
      </c>
    </row>
    <row r="47" ht="14.25" customHeight="1" spans="1:5">
      <c r="A47" s="47">
        <v>30111</v>
      </c>
      <c r="B47" s="55" t="s">
        <v>183</v>
      </c>
      <c r="C47" s="56">
        <f t="shared" si="2"/>
        <v>1.120296</v>
      </c>
      <c r="D47" s="56">
        <v>1.120296</v>
      </c>
      <c r="E47" s="56">
        <v>0</v>
      </c>
    </row>
    <row r="48" ht="14.25" customHeight="1" spans="1:5">
      <c r="A48" s="47">
        <v>30112</v>
      </c>
      <c r="B48" s="55" t="s">
        <v>184</v>
      </c>
      <c r="C48" s="56">
        <f t="shared" si="2"/>
        <v>0.042155</v>
      </c>
      <c r="D48" s="56">
        <v>0.042155</v>
      </c>
      <c r="E48" s="56">
        <v>0</v>
      </c>
    </row>
    <row r="49" ht="14.25" customHeight="1" spans="1:5">
      <c r="A49" s="47">
        <v>30113</v>
      </c>
      <c r="B49" s="55" t="s">
        <v>185</v>
      </c>
      <c r="C49" s="56">
        <f t="shared" si="2"/>
        <v>5.0586</v>
      </c>
      <c r="D49" s="56">
        <v>5.0586</v>
      </c>
      <c r="E49" s="56">
        <v>0</v>
      </c>
    </row>
    <row r="50" ht="14.25" customHeight="1" spans="1:5">
      <c r="A50" s="47">
        <v>30199</v>
      </c>
      <c r="B50" s="55" t="s">
        <v>186</v>
      </c>
      <c r="C50" s="56">
        <f t="shared" si="2"/>
        <v>0</v>
      </c>
      <c r="D50" s="56">
        <v>0</v>
      </c>
      <c r="E50" s="56">
        <v>0</v>
      </c>
    </row>
    <row r="51" s="39" customFormat="1" ht="14.25" customHeight="1" spans="1:5">
      <c r="A51" s="47">
        <v>30201</v>
      </c>
      <c r="B51" s="55" t="s">
        <v>187</v>
      </c>
      <c r="C51" s="56">
        <v>0.36</v>
      </c>
      <c r="D51" s="56">
        <v>0</v>
      </c>
      <c r="E51" s="56">
        <v>0.36</v>
      </c>
    </row>
    <row r="52" s="39" customFormat="1" ht="14.25" customHeight="1" spans="1:5">
      <c r="A52" s="47">
        <v>30202</v>
      </c>
      <c r="B52" s="55" t="s">
        <v>188</v>
      </c>
      <c r="C52" s="56">
        <v>0.09</v>
      </c>
      <c r="D52" s="56">
        <v>0</v>
      </c>
      <c r="E52" s="56">
        <v>0.09</v>
      </c>
    </row>
    <row r="53" s="39" customFormat="1" ht="14.25" customHeight="1" spans="1:5">
      <c r="A53" s="47">
        <v>30205</v>
      </c>
      <c r="B53" s="57" t="s">
        <v>189</v>
      </c>
      <c r="C53" s="56">
        <v>0.06</v>
      </c>
      <c r="D53" s="56">
        <v>0</v>
      </c>
      <c r="E53" s="56">
        <v>0.06</v>
      </c>
    </row>
    <row r="54" s="39" customFormat="1" ht="14.25" customHeight="1" spans="1:5">
      <c r="A54" s="47">
        <v>30206</v>
      </c>
      <c r="B54" s="55" t="s">
        <v>190</v>
      </c>
      <c r="C54" s="56">
        <v>0.24</v>
      </c>
      <c r="D54" s="56">
        <v>0</v>
      </c>
      <c r="E54" s="56">
        <v>0.24</v>
      </c>
    </row>
    <row r="55" s="39" customFormat="1" ht="14.25" customHeight="1" spans="1:5">
      <c r="A55" s="47">
        <v>30207</v>
      </c>
      <c r="B55" s="55" t="s">
        <v>191</v>
      </c>
      <c r="C55" s="56">
        <v>0.168</v>
      </c>
      <c r="D55" s="56">
        <v>0</v>
      </c>
      <c r="E55" s="56">
        <v>0.168</v>
      </c>
    </row>
    <row r="56" s="39" customFormat="1" ht="14.25" customHeight="1" spans="1:5">
      <c r="A56" s="47">
        <v>30211</v>
      </c>
      <c r="B56" s="55" t="s">
        <v>192</v>
      </c>
      <c r="C56" s="56">
        <v>0.99</v>
      </c>
      <c r="D56" s="56">
        <v>0</v>
      </c>
      <c r="E56" s="56">
        <v>0.99</v>
      </c>
    </row>
    <row r="57" s="39" customFormat="1" ht="14.25" customHeight="1" spans="1:5">
      <c r="A57" s="47">
        <v>30213</v>
      </c>
      <c r="B57" s="55" t="s">
        <v>193</v>
      </c>
      <c r="C57" s="56">
        <v>0.12</v>
      </c>
      <c r="D57" s="56">
        <v>0</v>
      </c>
      <c r="E57" s="56">
        <v>0.12</v>
      </c>
    </row>
    <row r="58" s="39" customFormat="1" ht="14.25" customHeight="1" spans="1:5">
      <c r="A58" s="47">
        <v>30215</v>
      </c>
      <c r="B58" s="55" t="s">
        <v>194</v>
      </c>
      <c r="C58" s="56">
        <v>0.12</v>
      </c>
      <c r="D58" s="56">
        <v>0</v>
      </c>
      <c r="E58" s="56">
        <v>0.12</v>
      </c>
    </row>
    <row r="59" s="39" customFormat="1" ht="14.25" customHeight="1" spans="1:5">
      <c r="A59" s="47">
        <v>30216</v>
      </c>
      <c r="B59" s="55" t="s">
        <v>195</v>
      </c>
      <c r="C59" s="56">
        <v>0.18</v>
      </c>
      <c r="D59" s="56">
        <v>0</v>
      </c>
      <c r="E59" s="56">
        <v>0.18</v>
      </c>
    </row>
    <row r="60" s="39" customFormat="1" ht="14.25" customHeight="1" spans="1:5">
      <c r="A60" s="47">
        <v>30217</v>
      </c>
      <c r="B60" s="55" t="s">
        <v>196</v>
      </c>
      <c r="C60" s="39">
        <v>0.027</v>
      </c>
      <c r="D60" s="56">
        <v>0</v>
      </c>
      <c r="E60" s="60">
        <v>0.027</v>
      </c>
    </row>
    <row r="61" s="39" customFormat="1" ht="14.25" customHeight="1" spans="1:5">
      <c r="A61" s="47">
        <v>30299</v>
      </c>
      <c r="B61" s="55" t="s">
        <v>197</v>
      </c>
      <c r="C61" s="56">
        <v>1.25</v>
      </c>
      <c r="D61" s="56">
        <v>0</v>
      </c>
      <c r="E61" s="56">
        <v>1.245</v>
      </c>
    </row>
    <row r="62" s="39" customFormat="1" ht="14.25" customHeight="1" spans="1:5">
      <c r="A62" s="47">
        <v>30207</v>
      </c>
      <c r="B62" s="55" t="s">
        <v>198</v>
      </c>
      <c r="C62" s="56">
        <f>SUM(D62:E62)</f>
        <v>0.468</v>
      </c>
      <c r="D62" s="56">
        <v>0</v>
      </c>
      <c r="E62" s="56">
        <v>0.468</v>
      </c>
    </row>
    <row r="63" s="39" customFormat="1" ht="14.25" customHeight="1" spans="1:5">
      <c r="A63" s="47">
        <v>30215</v>
      </c>
      <c r="B63" s="55" t="s">
        <v>194</v>
      </c>
      <c r="C63" s="56">
        <f>SUM(D63:E63)</f>
        <v>0</v>
      </c>
      <c r="D63" s="56">
        <v>0</v>
      </c>
      <c r="E63" s="56">
        <v>0</v>
      </c>
    </row>
    <row r="64" s="39" customFormat="1" spans="1:5">
      <c r="A64" s="61" t="s">
        <v>199</v>
      </c>
      <c r="B64" s="55" t="s">
        <v>200</v>
      </c>
      <c r="C64" s="56">
        <f>SUM(D64:E64)</f>
        <v>0</v>
      </c>
      <c r="D64" s="56">
        <v>0</v>
      </c>
      <c r="E64" s="56">
        <v>0</v>
      </c>
    </row>
    <row r="65" s="39" customFormat="1" ht="14.25" customHeight="1" spans="1:5">
      <c r="A65" s="49" t="s">
        <v>201</v>
      </c>
      <c r="B65" s="55" t="s">
        <v>202</v>
      </c>
      <c r="C65" s="56">
        <f>SUM(D65:E65)</f>
        <v>0.8431</v>
      </c>
      <c r="D65" s="56">
        <v>0</v>
      </c>
      <c r="E65" s="56">
        <v>0.8431</v>
      </c>
    </row>
    <row r="66" s="39" customFormat="1" spans="1:5">
      <c r="A66" s="61" t="s">
        <v>203</v>
      </c>
      <c r="B66" s="55" t="s">
        <v>204</v>
      </c>
      <c r="C66" s="56">
        <f>SUM(D66:E66)</f>
        <v>2.7</v>
      </c>
      <c r="D66" s="56">
        <v>0</v>
      </c>
      <c r="E66" s="56">
        <v>2.7</v>
      </c>
    </row>
    <row r="67" spans="1:5">
      <c r="A67" s="61" t="s">
        <v>205</v>
      </c>
      <c r="B67" s="26" t="s">
        <v>206</v>
      </c>
      <c r="C67" s="56">
        <f t="shared" ref="C67:C81" si="3">SUM(D67:E67)</f>
        <v>0</v>
      </c>
      <c r="D67" s="56">
        <v>0</v>
      </c>
      <c r="E67" s="56">
        <v>0</v>
      </c>
    </row>
    <row r="68" spans="1:5">
      <c r="A68" s="61" t="s">
        <v>207</v>
      </c>
      <c r="B68" s="26" t="s">
        <v>208</v>
      </c>
      <c r="C68" s="56">
        <f t="shared" si="3"/>
        <v>0</v>
      </c>
      <c r="D68" s="56">
        <v>0</v>
      </c>
      <c r="E68" s="56">
        <v>0</v>
      </c>
    </row>
    <row r="69" spans="1:5">
      <c r="A69" s="61" t="s">
        <v>209</v>
      </c>
      <c r="B69" s="26" t="s">
        <v>210</v>
      </c>
      <c r="C69" s="56">
        <f t="shared" si="3"/>
        <v>9.384</v>
      </c>
      <c r="D69" s="56">
        <v>9.384</v>
      </c>
      <c r="E69" s="56">
        <v>0</v>
      </c>
    </row>
    <row r="70" spans="1:5">
      <c r="A70" s="61" t="s">
        <v>211</v>
      </c>
      <c r="B70" s="26" t="s">
        <v>212</v>
      </c>
      <c r="C70" s="56">
        <f t="shared" si="3"/>
        <v>0</v>
      </c>
      <c r="D70" s="56">
        <v>0</v>
      </c>
      <c r="E70" s="56">
        <v>0</v>
      </c>
    </row>
    <row r="71" s="40" customFormat="1" spans="1:5">
      <c r="A71" s="58">
        <v>501001003</v>
      </c>
      <c r="B71" s="62" t="s">
        <v>214</v>
      </c>
      <c r="C71" s="54">
        <f>SUM(C72:C99)</f>
        <v>93.149254</v>
      </c>
      <c r="D71" s="63">
        <f>SUM(D72:D99)</f>
        <v>80.543984</v>
      </c>
      <c r="E71" s="63">
        <f>SUM(E72:E99)</f>
        <v>12.60527</v>
      </c>
    </row>
    <row r="72" spans="1:5">
      <c r="A72" s="49" t="s">
        <v>175</v>
      </c>
      <c r="B72" s="55" t="s">
        <v>176</v>
      </c>
      <c r="C72" s="56">
        <f t="shared" si="3"/>
        <v>18.0264</v>
      </c>
      <c r="D72" s="56">
        <v>18.0264</v>
      </c>
      <c r="E72" s="56">
        <v>0</v>
      </c>
    </row>
    <row r="73" spans="1:5">
      <c r="A73" s="49" t="s">
        <v>177</v>
      </c>
      <c r="B73" s="55" t="s">
        <v>178</v>
      </c>
      <c r="C73" s="56">
        <f t="shared" si="3"/>
        <v>15.5184</v>
      </c>
      <c r="D73" s="56">
        <v>15.5184</v>
      </c>
      <c r="E73" s="56">
        <v>0</v>
      </c>
    </row>
    <row r="74" spans="1:5">
      <c r="A74" s="47">
        <v>30103</v>
      </c>
      <c r="B74" s="55" t="s">
        <v>179</v>
      </c>
      <c r="C74" s="56">
        <f t="shared" si="3"/>
        <v>1.5022</v>
      </c>
      <c r="D74" s="56">
        <v>1.5022</v>
      </c>
      <c r="E74" s="56">
        <v>0</v>
      </c>
    </row>
    <row r="75" spans="1:5">
      <c r="A75" s="47">
        <v>30108</v>
      </c>
      <c r="B75" s="55" t="s">
        <v>180</v>
      </c>
      <c r="C75" s="56">
        <f t="shared" si="3"/>
        <v>10.60216</v>
      </c>
      <c r="D75" s="56">
        <v>10.60216</v>
      </c>
      <c r="E75" s="56">
        <v>0</v>
      </c>
    </row>
    <row r="76" spans="1:5">
      <c r="A76" s="47">
        <v>30109</v>
      </c>
      <c r="B76" s="55" t="s">
        <v>181</v>
      </c>
      <c r="C76" s="56">
        <f t="shared" si="3"/>
        <v>5.30108</v>
      </c>
      <c r="D76" s="56">
        <v>5.30108</v>
      </c>
      <c r="E76" s="56">
        <v>0</v>
      </c>
    </row>
    <row r="77" spans="1:5">
      <c r="A77" s="47">
        <v>30110</v>
      </c>
      <c r="B77" s="55" t="s">
        <v>182</v>
      </c>
      <c r="C77" s="56">
        <f t="shared" si="3"/>
        <v>5.168552</v>
      </c>
      <c r="D77" s="56">
        <v>5.168552</v>
      </c>
      <c r="E77" s="56">
        <v>0</v>
      </c>
    </row>
    <row r="78" spans="1:5">
      <c r="A78" s="47">
        <v>30111</v>
      </c>
      <c r="B78" s="55" t="s">
        <v>183</v>
      </c>
      <c r="C78" s="56">
        <f t="shared" si="3"/>
        <v>1.719309</v>
      </c>
      <c r="D78" s="56">
        <v>1.719309</v>
      </c>
      <c r="E78" s="56">
        <v>0</v>
      </c>
    </row>
    <row r="79" spans="1:5">
      <c r="A79" s="47">
        <v>30112</v>
      </c>
      <c r="B79" s="55" t="s">
        <v>184</v>
      </c>
      <c r="C79" s="56">
        <f t="shared" si="3"/>
        <v>0.066263</v>
      </c>
      <c r="D79" s="56">
        <v>0.066263</v>
      </c>
      <c r="E79" s="56">
        <v>0</v>
      </c>
    </row>
    <row r="80" spans="1:5">
      <c r="A80" s="47">
        <v>30113</v>
      </c>
      <c r="B80" s="55" t="s">
        <v>185</v>
      </c>
      <c r="C80" s="56">
        <f t="shared" si="3"/>
        <v>7.95162</v>
      </c>
      <c r="D80" s="56">
        <v>7.95162</v>
      </c>
      <c r="E80" s="56">
        <v>0</v>
      </c>
    </row>
    <row r="81" spans="1:5">
      <c r="A81" s="47">
        <v>30199</v>
      </c>
      <c r="B81" s="55" t="s">
        <v>186</v>
      </c>
      <c r="C81" s="56">
        <f t="shared" si="3"/>
        <v>0</v>
      </c>
      <c r="D81" s="56">
        <v>0</v>
      </c>
      <c r="E81" s="56">
        <v>0</v>
      </c>
    </row>
    <row r="82" s="39" customFormat="1" ht="14.25" customHeight="1" spans="1:5">
      <c r="A82" s="47">
        <v>30201</v>
      </c>
      <c r="B82" s="55" t="s">
        <v>187</v>
      </c>
      <c r="C82" s="56">
        <v>0.6</v>
      </c>
      <c r="D82" s="56">
        <v>0</v>
      </c>
      <c r="E82" s="56">
        <v>0.6</v>
      </c>
    </row>
    <row r="83" s="39" customFormat="1" ht="14.25" customHeight="1" spans="1:5">
      <c r="A83" s="47">
        <v>30202</v>
      </c>
      <c r="B83" s="55" t="s">
        <v>188</v>
      </c>
      <c r="C83" s="56">
        <v>0.15</v>
      </c>
      <c r="D83" s="56">
        <v>0</v>
      </c>
      <c r="E83" s="56">
        <v>0.15</v>
      </c>
    </row>
    <row r="84" s="39" customFormat="1" ht="14.25" customHeight="1" spans="1:5">
      <c r="A84" s="47">
        <v>30205</v>
      </c>
      <c r="B84" s="57" t="s">
        <v>189</v>
      </c>
      <c r="C84" s="56">
        <v>0.1</v>
      </c>
      <c r="D84" s="56">
        <v>0</v>
      </c>
      <c r="E84" s="56">
        <v>0.1</v>
      </c>
    </row>
    <row r="85" s="39" customFormat="1" ht="14.25" customHeight="1" spans="1:5">
      <c r="A85" s="47">
        <v>30206</v>
      </c>
      <c r="B85" s="55" t="s">
        <v>190</v>
      </c>
      <c r="C85" s="56">
        <v>0.4</v>
      </c>
      <c r="D85" s="56">
        <v>0</v>
      </c>
      <c r="E85" s="56">
        <v>0.4</v>
      </c>
    </row>
    <row r="86" s="39" customFormat="1" ht="14.25" customHeight="1" spans="1:5">
      <c r="A86" s="47">
        <v>30207</v>
      </c>
      <c r="B86" s="55" t="s">
        <v>191</v>
      </c>
      <c r="C86" s="56">
        <v>0.28</v>
      </c>
      <c r="D86" s="56">
        <v>0</v>
      </c>
      <c r="E86" s="56">
        <v>0.28</v>
      </c>
    </row>
    <row r="87" s="39" customFormat="1" ht="14.25" customHeight="1" spans="1:5">
      <c r="A87" s="47">
        <v>30211</v>
      </c>
      <c r="B87" s="55" t="s">
        <v>192</v>
      </c>
      <c r="C87" s="56">
        <v>1.65</v>
      </c>
      <c r="D87" s="56">
        <v>0</v>
      </c>
      <c r="E87" s="56">
        <v>1.65</v>
      </c>
    </row>
    <row r="88" s="39" customFormat="1" ht="14.25" customHeight="1" spans="1:5">
      <c r="A88" s="47">
        <v>30213</v>
      </c>
      <c r="B88" s="55" t="s">
        <v>193</v>
      </c>
      <c r="C88" s="56">
        <v>0.2</v>
      </c>
      <c r="D88" s="56">
        <v>0</v>
      </c>
      <c r="E88" s="56">
        <v>0.2</v>
      </c>
    </row>
    <row r="89" s="39" customFormat="1" ht="14.25" customHeight="1" spans="1:5">
      <c r="A89" s="47">
        <v>30215</v>
      </c>
      <c r="B89" s="55" t="s">
        <v>194</v>
      </c>
      <c r="C89" s="56">
        <v>0.2</v>
      </c>
      <c r="D89" s="56">
        <v>0</v>
      </c>
      <c r="E89" s="56">
        <v>0.2</v>
      </c>
    </row>
    <row r="90" s="39" customFormat="1" ht="14.25" customHeight="1" spans="1:5">
      <c r="A90" s="47">
        <v>30216</v>
      </c>
      <c r="B90" s="55" t="s">
        <v>195</v>
      </c>
      <c r="C90" s="56">
        <v>0.3</v>
      </c>
      <c r="D90" s="56">
        <v>0</v>
      </c>
      <c r="E90" s="56">
        <v>0.3</v>
      </c>
    </row>
    <row r="91" s="39" customFormat="1" ht="14.25" customHeight="1" spans="1:5">
      <c r="A91" s="47">
        <v>30217</v>
      </c>
      <c r="B91" s="55" t="s">
        <v>196</v>
      </c>
      <c r="C91" s="56">
        <v>0.045</v>
      </c>
      <c r="D91" s="56">
        <v>0</v>
      </c>
      <c r="E91" s="56">
        <v>0.045</v>
      </c>
    </row>
    <row r="92" s="39" customFormat="1" ht="14.25" customHeight="1" spans="1:5">
      <c r="A92" s="47">
        <v>30299</v>
      </c>
      <c r="B92" s="55" t="s">
        <v>197</v>
      </c>
      <c r="C92" s="56">
        <v>0.075</v>
      </c>
      <c r="D92" s="56">
        <v>0</v>
      </c>
      <c r="E92" s="56">
        <v>0.075</v>
      </c>
    </row>
    <row r="93" s="39" customFormat="1" spans="1:5">
      <c r="A93" s="47">
        <v>30207</v>
      </c>
      <c r="B93" s="55" t="s">
        <v>198</v>
      </c>
      <c r="C93" s="56">
        <f t="shared" ref="C93:C99" si="4">SUM(D93:E93)</f>
        <v>0.78</v>
      </c>
      <c r="D93" s="56">
        <v>0</v>
      </c>
      <c r="E93" s="56">
        <v>0.78</v>
      </c>
    </row>
    <row r="94" s="39" customFormat="1" spans="1:5">
      <c r="A94" s="49" t="s">
        <v>201</v>
      </c>
      <c r="B94" s="55" t="s">
        <v>202</v>
      </c>
      <c r="C94" s="56">
        <f t="shared" si="4"/>
        <v>1.32527</v>
      </c>
      <c r="D94" s="56">
        <v>0</v>
      </c>
      <c r="E94" s="56">
        <v>1.32527</v>
      </c>
    </row>
    <row r="95" s="39" customFormat="1" spans="1:5">
      <c r="A95" s="61" t="s">
        <v>203</v>
      </c>
      <c r="B95" s="55" t="s">
        <v>204</v>
      </c>
      <c r="C95" s="56">
        <f t="shared" si="4"/>
        <v>4.5</v>
      </c>
      <c r="D95" s="56">
        <v>0</v>
      </c>
      <c r="E95" s="56">
        <v>4.5</v>
      </c>
    </row>
    <row r="96" spans="1:5">
      <c r="A96" s="61" t="s">
        <v>205</v>
      </c>
      <c r="B96" s="26" t="s">
        <v>206</v>
      </c>
      <c r="C96" s="56">
        <f t="shared" si="4"/>
        <v>0</v>
      </c>
      <c r="D96" s="56">
        <v>0</v>
      </c>
      <c r="E96" s="56">
        <v>0</v>
      </c>
    </row>
    <row r="97" spans="1:5">
      <c r="A97" s="61" t="s">
        <v>207</v>
      </c>
      <c r="B97" s="26" t="s">
        <v>208</v>
      </c>
      <c r="C97" s="56">
        <f t="shared" si="4"/>
        <v>0</v>
      </c>
      <c r="D97" s="56">
        <v>0</v>
      </c>
      <c r="E97" s="56">
        <v>0</v>
      </c>
    </row>
    <row r="98" spans="1:5">
      <c r="A98" s="61" t="s">
        <v>209</v>
      </c>
      <c r="B98" s="26" t="s">
        <v>210</v>
      </c>
      <c r="C98" s="56">
        <f t="shared" si="4"/>
        <v>14.688</v>
      </c>
      <c r="D98" s="56">
        <v>14.688</v>
      </c>
      <c r="E98" s="56">
        <v>0</v>
      </c>
    </row>
    <row r="99" spans="1:5">
      <c r="A99" s="61" t="s">
        <v>211</v>
      </c>
      <c r="B99" s="26" t="s">
        <v>212</v>
      </c>
      <c r="C99" s="56">
        <f t="shared" si="4"/>
        <v>2</v>
      </c>
      <c r="D99" s="56">
        <v>0</v>
      </c>
      <c r="E99" s="56">
        <v>2</v>
      </c>
    </row>
    <row r="100" s="40" customFormat="1" spans="1:5">
      <c r="A100" s="58">
        <v>501001005</v>
      </c>
      <c r="B100" s="62" t="s">
        <v>215</v>
      </c>
      <c r="C100" s="54">
        <f>SUM(C101:C130)</f>
        <v>29.549427</v>
      </c>
      <c r="D100" s="64">
        <f>SUM(D101:D130)</f>
        <v>25.383835</v>
      </c>
      <c r="E100" s="64">
        <f>SUM(E101:E130)</f>
        <v>4.165592</v>
      </c>
    </row>
    <row r="101" spans="1:5">
      <c r="A101" s="49" t="s">
        <v>175</v>
      </c>
      <c r="B101" s="55" t="s">
        <v>176</v>
      </c>
      <c r="C101" s="56">
        <f t="shared" ref="C101:C110" si="5">SUM(D101:E101)</f>
        <v>5.718</v>
      </c>
      <c r="D101" s="56">
        <v>5.718</v>
      </c>
      <c r="E101" s="56">
        <v>0</v>
      </c>
    </row>
    <row r="102" spans="1:5">
      <c r="A102" s="49" t="s">
        <v>177</v>
      </c>
      <c r="B102" s="55" t="s">
        <v>178</v>
      </c>
      <c r="C102" s="56">
        <f t="shared" si="5"/>
        <v>5.514</v>
      </c>
      <c r="D102" s="56">
        <v>5.514</v>
      </c>
      <c r="E102" s="56">
        <v>0</v>
      </c>
    </row>
    <row r="103" spans="1:5">
      <c r="A103" s="47">
        <v>30103</v>
      </c>
      <c r="B103" s="55" t="s">
        <v>179</v>
      </c>
      <c r="C103" s="56">
        <f t="shared" si="5"/>
        <v>0.4765</v>
      </c>
      <c r="D103" s="56">
        <v>0.4765</v>
      </c>
      <c r="E103" s="56">
        <v>0</v>
      </c>
    </row>
    <row r="104" spans="1:5">
      <c r="A104" s="47">
        <v>30108</v>
      </c>
      <c r="B104" s="55" t="s">
        <v>180</v>
      </c>
      <c r="C104" s="56">
        <f t="shared" si="5"/>
        <v>3.308736</v>
      </c>
      <c r="D104" s="56">
        <v>3.308736</v>
      </c>
      <c r="E104" s="56">
        <v>0</v>
      </c>
    </row>
    <row r="105" spans="1:5">
      <c r="A105" s="47">
        <v>30109</v>
      </c>
      <c r="B105" s="55" t="s">
        <v>181</v>
      </c>
      <c r="C105" s="56">
        <f t="shared" si="5"/>
        <v>1.654368</v>
      </c>
      <c r="D105" s="56">
        <v>1.654368</v>
      </c>
      <c r="E105" s="56">
        <v>0</v>
      </c>
    </row>
    <row r="106" spans="1:5">
      <c r="A106" s="47">
        <v>30110</v>
      </c>
      <c r="B106" s="55" t="s">
        <v>182</v>
      </c>
      <c r="C106" s="56">
        <f t="shared" si="5"/>
        <v>1.613009</v>
      </c>
      <c r="D106" s="56">
        <v>1.613009</v>
      </c>
      <c r="E106" s="56">
        <v>0</v>
      </c>
    </row>
    <row r="107" spans="1:5">
      <c r="A107" s="47">
        <v>30111</v>
      </c>
      <c r="B107" s="55" t="s">
        <v>183</v>
      </c>
      <c r="C107" s="56">
        <f t="shared" si="5"/>
        <v>0.51699</v>
      </c>
      <c r="D107" s="56">
        <v>0.51699</v>
      </c>
      <c r="E107" s="56">
        <v>0</v>
      </c>
    </row>
    <row r="108" spans="1:5">
      <c r="A108" s="47">
        <v>30112</v>
      </c>
      <c r="B108" s="55" t="s">
        <v>184</v>
      </c>
      <c r="C108" s="56">
        <f t="shared" si="5"/>
        <v>0.02068</v>
      </c>
      <c r="D108" s="56">
        <v>0.02068</v>
      </c>
      <c r="E108" s="56">
        <v>0</v>
      </c>
    </row>
    <row r="109" spans="1:5">
      <c r="A109" s="47">
        <v>30113</v>
      </c>
      <c r="B109" s="55" t="s">
        <v>185</v>
      </c>
      <c r="C109" s="56">
        <f t="shared" si="5"/>
        <v>2.481552</v>
      </c>
      <c r="D109" s="56">
        <v>2.481552</v>
      </c>
      <c r="E109" s="56">
        <v>0</v>
      </c>
    </row>
    <row r="110" spans="1:5">
      <c r="A110" s="47">
        <v>30199</v>
      </c>
      <c r="B110" s="55" t="s">
        <v>186</v>
      </c>
      <c r="C110" s="56">
        <f t="shared" si="5"/>
        <v>0</v>
      </c>
      <c r="D110" s="56">
        <v>0</v>
      </c>
      <c r="E110" s="56">
        <v>0</v>
      </c>
    </row>
    <row r="111" s="39" customFormat="1" ht="14.25" customHeight="1" spans="1:5">
      <c r="A111" s="47">
        <v>30201</v>
      </c>
      <c r="B111" s="55" t="s">
        <v>187</v>
      </c>
      <c r="C111" s="56">
        <v>0.24</v>
      </c>
      <c r="D111" s="56">
        <v>0</v>
      </c>
      <c r="E111" s="56">
        <v>0.24</v>
      </c>
    </row>
    <row r="112" s="39" customFormat="1" ht="14.25" customHeight="1" spans="1:5">
      <c r="A112" s="47">
        <v>30202</v>
      </c>
      <c r="B112" s="55" t="s">
        <v>188</v>
      </c>
      <c r="C112" s="56">
        <v>0.06</v>
      </c>
      <c r="D112" s="56">
        <v>0</v>
      </c>
      <c r="E112" s="56">
        <v>0.06</v>
      </c>
    </row>
    <row r="113" s="39" customFormat="1" ht="14.25" customHeight="1" spans="1:5">
      <c r="A113" s="47">
        <v>30205</v>
      </c>
      <c r="B113" s="57" t="s">
        <v>189</v>
      </c>
      <c r="C113" s="56">
        <v>0.04</v>
      </c>
      <c r="D113" s="56">
        <v>0</v>
      </c>
      <c r="E113" s="56">
        <v>0.04</v>
      </c>
    </row>
    <row r="114" s="39" customFormat="1" ht="14.25" customHeight="1" spans="1:5">
      <c r="A114" s="47">
        <v>30206</v>
      </c>
      <c r="B114" s="55" t="s">
        <v>190</v>
      </c>
      <c r="C114" s="56">
        <v>0.16</v>
      </c>
      <c r="D114" s="56">
        <v>0</v>
      </c>
      <c r="E114" s="56">
        <v>0.16</v>
      </c>
    </row>
    <row r="115" s="39" customFormat="1" ht="14.25" customHeight="1" spans="1:5">
      <c r="A115" s="47">
        <v>30207</v>
      </c>
      <c r="B115" s="55" t="s">
        <v>191</v>
      </c>
      <c r="C115" s="56">
        <v>0.112</v>
      </c>
      <c r="D115" s="56">
        <v>0</v>
      </c>
      <c r="E115" s="56">
        <v>0.112</v>
      </c>
    </row>
    <row r="116" s="39" customFormat="1" ht="14.25" customHeight="1" spans="1:5">
      <c r="A116" s="47">
        <v>30211</v>
      </c>
      <c r="B116" s="55" t="s">
        <v>192</v>
      </c>
      <c r="C116" s="56">
        <v>0.66</v>
      </c>
      <c r="D116" s="56">
        <v>0</v>
      </c>
      <c r="E116" s="56">
        <v>0.66</v>
      </c>
    </row>
    <row r="117" s="39" customFormat="1" ht="14.25" customHeight="1" spans="1:5">
      <c r="A117" s="47">
        <v>30213</v>
      </c>
      <c r="B117" s="55" t="s">
        <v>193</v>
      </c>
      <c r="C117" s="56">
        <v>0.08</v>
      </c>
      <c r="D117" s="56">
        <v>0</v>
      </c>
      <c r="E117" s="56">
        <v>0.08</v>
      </c>
    </row>
    <row r="118" s="39" customFormat="1" ht="14.25" customHeight="1" spans="1:5">
      <c r="A118" s="47">
        <v>30215</v>
      </c>
      <c r="B118" s="55" t="s">
        <v>194</v>
      </c>
      <c r="C118" s="56">
        <v>0.08</v>
      </c>
      <c r="D118" s="56">
        <v>0</v>
      </c>
      <c r="E118" s="56">
        <v>0.08</v>
      </c>
    </row>
    <row r="119" s="39" customFormat="1" ht="14.25" customHeight="1" spans="1:5">
      <c r="A119" s="47">
        <v>30216</v>
      </c>
      <c r="B119" s="55" t="s">
        <v>195</v>
      </c>
      <c r="C119" s="56">
        <v>0.12</v>
      </c>
      <c r="D119" s="56">
        <v>0</v>
      </c>
      <c r="E119" s="56">
        <v>0.12</v>
      </c>
    </row>
    <row r="120" s="39" customFormat="1" ht="14.25" customHeight="1" spans="1:5">
      <c r="A120" s="47">
        <v>30217</v>
      </c>
      <c r="B120" s="55" t="s">
        <v>196</v>
      </c>
      <c r="C120" s="56">
        <v>0.018</v>
      </c>
      <c r="D120" s="56">
        <v>0</v>
      </c>
      <c r="E120" s="56">
        <v>0.018</v>
      </c>
    </row>
    <row r="121" s="39" customFormat="1" ht="14.25" customHeight="1" spans="1:5">
      <c r="A121" s="47">
        <v>30299</v>
      </c>
      <c r="B121" s="55" t="s">
        <v>197</v>
      </c>
      <c r="C121" s="56">
        <v>0.43</v>
      </c>
      <c r="D121" s="56">
        <v>0</v>
      </c>
      <c r="E121" s="56">
        <v>0.43</v>
      </c>
    </row>
    <row r="122" s="39" customFormat="1" spans="1:5">
      <c r="A122" s="47">
        <v>30207</v>
      </c>
      <c r="B122" s="55" t="s">
        <v>198</v>
      </c>
      <c r="C122" s="56">
        <f t="shared" ref="C122:C130" si="6">SUM(D122:E122)</f>
        <v>0.192</v>
      </c>
      <c r="D122" s="56">
        <v>0</v>
      </c>
      <c r="E122" s="56">
        <v>0.192</v>
      </c>
    </row>
    <row r="123" s="39" customFormat="1" spans="1:5">
      <c r="A123" s="47">
        <v>30215</v>
      </c>
      <c r="B123" s="55" t="s">
        <v>194</v>
      </c>
      <c r="C123" s="56">
        <f t="shared" si="6"/>
        <v>0</v>
      </c>
      <c r="D123" s="56">
        <v>0</v>
      </c>
      <c r="E123" s="56">
        <v>0</v>
      </c>
    </row>
    <row r="124" s="39" customFormat="1" spans="1:5">
      <c r="A124" s="61" t="s">
        <v>199</v>
      </c>
      <c r="B124" s="55" t="s">
        <v>200</v>
      </c>
      <c r="C124" s="56">
        <f t="shared" si="6"/>
        <v>0</v>
      </c>
      <c r="D124" s="56">
        <v>0</v>
      </c>
      <c r="E124" s="56">
        <v>0</v>
      </c>
    </row>
    <row r="125" s="39" customFormat="1" spans="1:5">
      <c r="A125" s="49" t="s">
        <v>201</v>
      </c>
      <c r="B125" s="55" t="s">
        <v>202</v>
      </c>
      <c r="C125" s="56">
        <f t="shared" si="6"/>
        <v>0.413592</v>
      </c>
      <c r="D125" s="56">
        <v>0</v>
      </c>
      <c r="E125" s="56">
        <v>0.413592</v>
      </c>
    </row>
    <row r="126" s="39" customFormat="1" spans="1:5">
      <c r="A126" s="61" t="s">
        <v>203</v>
      </c>
      <c r="B126" s="55" t="s">
        <v>204</v>
      </c>
      <c r="C126" s="56">
        <f t="shared" si="6"/>
        <v>1.56</v>
      </c>
      <c r="D126" s="56">
        <v>0</v>
      </c>
      <c r="E126" s="56">
        <v>1.56</v>
      </c>
    </row>
    <row r="127" spans="1:5">
      <c r="A127" s="61" t="s">
        <v>205</v>
      </c>
      <c r="B127" s="26" t="s">
        <v>206</v>
      </c>
      <c r="C127" s="56">
        <f t="shared" si="6"/>
        <v>0</v>
      </c>
      <c r="D127" s="56">
        <v>0</v>
      </c>
      <c r="E127" s="56">
        <v>0</v>
      </c>
    </row>
    <row r="128" spans="1:5">
      <c r="A128" s="61" t="s">
        <v>207</v>
      </c>
      <c r="B128" s="26" t="s">
        <v>208</v>
      </c>
      <c r="C128" s="56">
        <f t="shared" si="6"/>
        <v>0</v>
      </c>
      <c r="D128" s="56">
        <v>0</v>
      </c>
      <c r="E128" s="56">
        <v>0</v>
      </c>
    </row>
    <row r="129" spans="1:5">
      <c r="A129" s="61" t="s">
        <v>209</v>
      </c>
      <c r="B129" s="26" t="s">
        <v>210</v>
      </c>
      <c r="C129" s="56">
        <f t="shared" si="6"/>
        <v>4.08</v>
      </c>
      <c r="D129" s="56">
        <v>4.08</v>
      </c>
      <c r="E129" s="56">
        <v>0</v>
      </c>
    </row>
    <row r="130" spans="1:5">
      <c r="A130" s="61" t="s">
        <v>211</v>
      </c>
      <c r="B130" s="26" t="s">
        <v>212</v>
      </c>
      <c r="C130" s="56">
        <f t="shared" si="6"/>
        <v>0</v>
      </c>
      <c r="D130" s="56">
        <v>0</v>
      </c>
      <c r="E130" s="56">
        <v>0</v>
      </c>
    </row>
    <row r="131" s="40" customFormat="1" spans="1:5">
      <c r="A131" s="58">
        <v>501002</v>
      </c>
      <c r="B131" s="62" t="s">
        <v>216</v>
      </c>
      <c r="C131" s="54">
        <f>SUM(C132:C160)</f>
        <v>96.839838</v>
      </c>
      <c r="D131" s="54">
        <f>SUM(D132:D160)</f>
        <v>83.232944</v>
      </c>
      <c r="E131" s="54">
        <f>SUM(E132:E160)</f>
        <v>13.606894</v>
      </c>
    </row>
    <row r="132" spans="1:5">
      <c r="A132" s="49" t="s">
        <v>175</v>
      </c>
      <c r="B132" s="55" t="s">
        <v>176</v>
      </c>
      <c r="C132" s="56">
        <f>SUM(D132:E132)</f>
        <v>19.992</v>
      </c>
      <c r="D132" s="56">
        <v>19.992</v>
      </c>
      <c r="E132" s="56">
        <v>0</v>
      </c>
    </row>
    <row r="133" spans="1:5">
      <c r="A133" s="49" t="s">
        <v>177</v>
      </c>
      <c r="B133" s="55" t="s">
        <v>178</v>
      </c>
      <c r="C133" s="56">
        <f t="shared" ref="C133:C152" si="7">SUM(D133:E133)</f>
        <v>13.53</v>
      </c>
      <c r="D133" s="56">
        <v>13.53</v>
      </c>
      <c r="E133" s="56">
        <v>0</v>
      </c>
    </row>
    <row r="134" spans="1:5">
      <c r="A134" s="47">
        <v>30103</v>
      </c>
      <c r="B134" s="55" t="s">
        <v>179</v>
      </c>
      <c r="C134" s="56">
        <f t="shared" si="7"/>
        <v>1.666</v>
      </c>
      <c r="D134" s="56">
        <v>1.666</v>
      </c>
      <c r="E134" s="56">
        <v>0</v>
      </c>
    </row>
    <row r="135" spans="1:5">
      <c r="A135" s="47">
        <v>30107</v>
      </c>
      <c r="B135" s="55" t="s">
        <v>217</v>
      </c>
      <c r="C135" s="56">
        <f t="shared" si="7"/>
        <v>0.6384</v>
      </c>
      <c r="D135" s="56">
        <v>0.6384</v>
      </c>
      <c r="E135" s="56">
        <v>0</v>
      </c>
    </row>
    <row r="136" spans="1:5">
      <c r="A136" s="47">
        <v>30108</v>
      </c>
      <c r="B136" s="55" t="s">
        <v>180</v>
      </c>
      <c r="C136" s="56">
        <f t="shared" si="7"/>
        <v>10.455152</v>
      </c>
      <c r="D136" s="56">
        <v>10.455152</v>
      </c>
      <c r="E136" s="56">
        <v>0</v>
      </c>
    </row>
    <row r="137" spans="1:5">
      <c r="A137" s="47">
        <v>30109</v>
      </c>
      <c r="B137" s="55" t="s">
        <v>181</v>
      </c>
      <c r="C137" s="56">
        <f t="shared" si="7"/>
        <v>4.579624</v>
      </c>
      <c r="D137" s="56">
        <v>4.579624</v>
      </c>
      <c r="E137" s="56">
        <v>0</v>
      </c>
    </row>
    <row r="138" spans="1:5">
      <c r="A138" s="47">
        <v>30110</v>
      </c>
      <c r="B138" s="55" t="s">
        <v>182</v>
      </c>
      <c r="C138" s="56">
        <f t="shared" si="7"/>
        <v>5.096886</v>
      </c>
      <c r="D138" s="56">
        <v>5.096886</v>
      </c>
      <c r="E138" s="56">
        <v>0</v>
      </c>
    </row>
    <row r="139" spans="1:5">
      <c r="A139" s="47">
        <v>30111</v>
      </c>
      <c r="B139" s="55" t="s">
        <v>183</v>
      </c>
      <c r="C139" s="56">
        <f t="shared" si="7"/>
        <v>1.858148</v>
      </c>
      <c r="D139" s="56">
        <f>(16714.82+1866.66)/10000</f>
        <v>1.858148</v>
      </c>
      <c r="E139" s="56">
        <v>0</v>
      </c>
    </row>
    <row r="140" spans="1:5">
      <c r="A140" s="47">
        <v>30112</v>
      </c>
      <c r="B140" s="55" t="s">
        <v>184</v>
      </c>
      <c r="C140" s="56">
        <f t="shared" si="7"/>
        <v>0.40737</v>
      </c>
      <c r="D140" s="56">
        <v>0.40737</v>
      </c>
      <c r="E140" s="56">
        <v>0</v>
      </c>
    </row>
    <row r="141" spans="1:5">
      <c r="A141" s="47">
        <v>30113</v>
      </c>
      <c r="B141" s="55" t="s">
        <v>185</v>
      </c>
      <c r="C141" s="56">
        <f t="shared" si="7"/>
        <v>7.841364</v>
      </c>
      <c r="D141" s="56">
        <v>7.841364</v>
      </c>
      <c r="E141" s="56">
        <v>0</v>
      </c>
    </row>
    <row r="142" spans="1:5">
      <c r="A142" s="47">
        <v>30199</v>
      </c>
      <c r="B142" s="55" t="s">
        <v>186</v>
      </c>
      <c r="C142" s="56">
        <f t="shared" si="7"/>
        <v>6.09</v>
      </c>
      <c r="D142" s="56">
        <v>6.09</v>
      </c>
      <c r="E142" s="56">
        <v>0</v>
      </c>
    </row>
    <row r="143" s="39" customFormat="1" ht="14.25" customHeight="1" spans="1:5">
      <c r="A143" s="47">
        <v>30201</v>
      </c>
      <c r="B143" s="55" t="s">
        <v>187</v>
      </c>
      <c r="C143" s="56">
        <v>0.72</v>
      </c>
      <c r="D143" s="56">
        <v>0</v>
      </c>
      <c r="E143" s="56">
        <v>0.72</v>
      </c>
    </row>
    <row r="144" s="39" customFormat="1" ht="14.25" customHeight="1" spans="1:5">
      <c r="A144" s="47">
        <v>30202</v>
      </c>
      <c r="B144" s="55" t="s">
        <v>188</v>
      </c>
      <c r="C144" s="56">
        <v>0.18</v>
      </c>
      <c r="D144" s="56">
        <v>0</v>
      </c>
      <c r="E144" s="56">
        <v>0.18</v>
      </c>
    </row>
    <row r="145" s="39" customFormat="1" ht="14.25" customHeight="1" spans="1:5">
      <c r="A145" s="47">
        <v>30205</v>
      </c>
      <c r="B145" s="57" t="s">
        <v>189</v>
      </c>
      <c r="C145" s="56">
        <v>0.12</v>
      </c>
      <c r="D145" s="56">
        <v>0</v>
      </c>
      <c r="E145" s="56">
        <v>0.12</v>
      </c>
    </row>
    <row r="146" s="39" customFormat="1" ht="14.25" customHeight="1" spans="1:5">
      <c r="A146" s="47">
        <v>30206</v>
      </c>
      <c r="B146" s="55" t="s">
        <v>190</v>
      </c>
      <c r="C146" s="56">
        <v>0.48</v>
      </c>
      <c r="D146" s="56">
        <v>0</v>
      </c>
      <c r="E146" s="56">
        <v>0.48</v>
      </c>
    </row>
    <row r="147" s="39" customFormat="1" ht="14.25" customHeight="1" spans="1:5">
      <c r="A147" s="47">
        <v>30207</v>
      </c>
      <c r="B147" s="55" t="s">
        <v>191</v>
      </c>
      <c r="C147" s="56">
        <v>0.336</v>
      </c>
      <c r="D147" s="56">
        <v>0</v>
      </c>
      <c r="E147" s="56">
        <v>0.336</v>
      </c>
    </row>
    <row r="148" s="39" customFormat="1" ht="14.25" customHeight="1" spans="1:5">
      <c r="A148" s="47">
        <v>30211</v>
      </c>
      <c r="B148" s="55" t="s">
        <v>192</v>
      </c>
      <c r="C148" s="56">
        <v>1.98</v>
      </c>
      <c r="D148" s="56">
        <v>0</v>
      </c>
      <c r="E148" s="56">
        <v>1.98</v>
      </c>
    </row>
    <row r="149" s="39" customFormat="1" ht="14.25" customHeight="1" spans="1:5">
      <c r="A149" s="47">
        <v>30213</v>
      </c>
      <c r="B149" s="55" t="s">
        <v>193</v>
      </c>
      <c r="C149" s="56">
        <v>0.24</v>
      </c>
      <c r="D149" s="56">
        <v>0</v>
      </c>
      <c r="E149" s="56">
        <v>0.24</v>
      </c>
    </row>
    <row r="150" s="39" customFormat="1" ht="14.25" customHeight="1" spans="1:5">
      <c r="A150" s="47">
        <v>30215</v>
      </c>
      <c r="B150" s="55" t="s">
        <v>194</v>
      </c>
      <c r="C150" s="56">
        <v>0.24</v>
      </c>
      <c r="D150" s="56">
        <v>0</v>
      </c>
      <c r="E150" s="56">
        <v>0.24</v>
      </c>
    </row>
    <row r="151" s="39" customFormat="1" ht="14.25" customHeight="1" spans="1:5">
      <c r="A151" s="47">
        <v>30216</v>
      </c>
      <c r="B151" s="55" t="s">
        <v>195</v>
      </c>
      <c r="C151" s="39">
        <v>0.36</v>
      </c>
      <c r="D151" s="56">
        <v>0</v>
      </c>
      <c r="E151" s="56">
        <v>0.36</v>
      </c>
    </row>
    <row r="152" s="39" customFormat="1" ht="14.25" customHeight="1" spans="1:5">
      <c r="A152" s="47">
        <v>30217</v>
      </c>
      <c r="B152" s="55" t="s">
        <v>196</v>
      </c>
      <c r="C152" s="56">
        <v>0.054</v>
      </c>
      <c r="D152" s="56">
        <v>0</v>
      </c>
      <c r="E152" s="56">
        <v>0.054</v>
      </c>
    </row>
    <row r="153" s="39" customFormat="1" ht="14.25" customHeight="1" spans="1:5">
      <c r="A153" s="47">
        <v>30299</v>
      </c>
      <c r="B153" s="55" t="s">
        <v>197</v>
      </c>
      <c r="C153" s="56">
        <f>2.4+0.09</f>
        <v>2.49</v>
      </c>
      <c r="D153" s="56">
        <v>0</v>
      </c>
      <c r="E153" s="56">
        <f>2.4+0.09</f>
        <v>2.49</v>
      </c>
    </row>
    <row r="154" s="39" customFormat="1" spans="1:5">
      <c r="A154" s="47">
        <v>30207</v>
      </c>
      <c r="B154" s="55" t="s">
        <v>198</v>
      </c>
      <c r="C154" s="56">
        <f t="shared" ref="C154:C159" si="8">SUM(D154:E154)</f>
        <v>0.72</v>
      </c>
      <c r="D154" s="56">
        <v>0</v>
      </c>
      <c r="E154" s="56">
        <v>0.72</v>
      </c>
    </row>
    <row r="155" s="39" customFormat="1" spans="1:5">
      <c r="A155" s="49" t="s">
        <v>201</v>
      </c>
      <c r="B155" s="55" t="s">
        <v>202</v>
      </c>
      <c r="C155" s="56">
        <f t="shared" si="8"/>
        <v>1.306894</v>
      </c>
      <c r="D155" s="56">
        <v>0</v>
      </c>
      <c r="E155" s="56">
        <v>1.306894</v>
      </c>
    </row>
    <row r="156" s="39" customFormat="1" spans="1:5">
      <c r="A156" s="61" t="s">
        <v>203</v>
      </c>
      <c r="B156" s="55" t="s">
        <v>204</v>
      </c>
      <c r="C156" s="56">
        <f t="shared" si="8"/>
        <v>4.38</v>
      </c>
      <c r="D156" s="56">
        <v>0</v>
      </c>
      <c r="E156" s="56">
        <v>4.38</v>
      </c>
    </row>
    <row r="157" spans="1:5">
      <c r="A157" s="61" t="s">
        <v>205</v>
      </c>
      <c r="B157" s="26" t="s">
        <v>206</v>
      </c>
      <c r="C157" s="56">
        <f t="shared" si="8"/>
        <v>0.08</v>
      </c>
      <c r="D157" s="56">
        <v>0.08</v>
      </c>
      <c r="E157" s="56">
        <v>0</v>
      </c>
    </row>
    <row r="158" spans="1:5">
      <c r="A158" s="61" t="s">
        <v>207</v>
      </c>
      <c r="B158" s="26" t="s">
        <v>208</v>
      </c>
      <c r="C158" s="56">
        <f t="shared" si="8"/>
        <v>0.792</v>
      </c>
      <c r="D158" s="56">
        <v>0.792</v>
      </c>
      <c r="E158" s="56">
        <v>0</v>
      </c>
    </row>
    <row r="159" spans="1:5">
      <c r="A159" s="61" t="s">
        <v>209</v>
      </c>
      <c r="B159" s="26" t="s">
        <v>210</v>
      </c>
      <c r="C159" s="56">
        <f t="shared" si="8"/>
        <v>10.2</v>
      </c>
      <c r="D159" s="56">
        <v>10.2</v>
      </c>
      <c r="E159" s="56">
        <v>0</v>
      </c>
    </row>
    <row r="160" spans="1:5">
      <c r="A160" s="61" t="s">
        <v>211</v>
      </c>
      <c r="B160" s="26" t="s">
        <v>212</v>
      </c>
      <c r="C160" s="56">
        <f t="shared" ref="C160:C183" si="9">SUM(D160:E160)</f>
        <v>0.006</v>
      </c>
      <c r="D160" s="56">
        <v>0.006</v>
      </c>
      <c r="E160" s="56">
        <v>0</v>
      </c>
    </row>
    <row r="161" s="40" customFormat="1" spans="1:5">
      <c r="A161" s="58">
        <v>501003</v>
      </c>
      <c r="B161" s="62" t="s">
        <v>218</v>
      </c>
      <c r="C161" s="54">
        <f>SUM(C162:C189)</f>
        <v>27.961921</v>
      </c>
      <c r="D161" s="54">
        <f>SUM(D162:D189)</f>
        <v>24.902733</v>
      </c>
      <c r="E161" s="54">
        <f>SUM(E162:E189)</f>
        <v>3.059188</v>
      </c>
    </row>
    <row r="162" spans="1:5">
      <c r="A162" s="49" t="s">
        <v>175</v>
      </c>
      <c r="B162" s="55" t="s">
        <v>176</v>
      </c>
      <c r="C162" s="56">
        <f t="shared" si="9"/>
        <v>6.2808</v>
      </c>
      <c r="D162" s="56">
        <v>6.2808</v>
      </c>
      <c r="E162" s="56">
        <v>0</v>
      </c>
    </row>
    <row r="163" spans="1:5">
      <c r="A163" s="49" t="s">
        <v>177</v>
      </c>
      <c r="B163" s="55" t="s">
        <v>178</v>
      </c>
      <c r="C163" s="56">
        <f t="shared" si="9"/>
        <v>3.93</v>
      </c>
      <c r="D163" s="56">
        <v>3.93</v>
      </c>
      <c r="E163" s="56">
        <v>0</v>
      </c>
    </row>
    <row r="164" spans="1:5">
      <c r="A164" s="47">
        <v>30103</v>
      </c>
      <c r="B164" s="55" t="s">
        <v>179</v>
      </c>
      <c r="C164" s="56">
        <f t="shared" si="9"/>
        <v>0</v>
      </c>
      <c r="D164" s="56">
        <v>0</v>
      </c>
      <c r="E164" s="56">
        <v>0</v>
      </c>
    </row>
    <row r="165" spans="1:5">
      <c r="A165" s="47">
        <v>30107</v>
      </c>
      <c r="B165" s="55" t="s">
        <v>217</v>
      </c>
      <c r="C165" s="56">
        <f t="shared" si="9"/>
        <v>1.3416</v>
      </c>
      <c r="D165" s="56">
        <v>1.3416</v>
      </c>
      <c r="E165" s="56">
        <v>0</v>
      </c>
    </row>
    <row r="166" spans="1:5">
      <c r="A166" s="47">
        <v>30108</v>
      </c>
      <c r="B166" s="55" t="s">
        <v>180</v>
      </c>
      <c r="C166" s="56">
        <f t="shared" si="9"/>
        <v>2.873504</v>
      </c>
      <c r="D166" s="56">
        <v>2.873504</v>
      </c>
      <c r="E166" s="56">
        <v>0</v>
      </c>
    </row>
    <row r="167" spans="1:5">
      <c r="A167" s="47">
        <v>30109</v>
      </c>
      <c r="B167" s="55" t="s">
        <v>181</v>
      </c>
      <c r="C167" s="56">
        <f t="shared" si="9"/>
        <v>1.436752</v>
      </c>
      <c r="D167" s="56">
        <v>1.436752</v>
      </c>
      <c r="E167" s="56">
        <v>0</v>
      </c>
    </row>
    <row r="168" spans="1:5">
      <c r="A168" s="47">
        <v>30110</v>
      </c>
      <c r="B168" s="55" t="s">
        <v>182</v>
      </c>
      <c r="C168" s="56">
        <f t="shared" si="9"/>
        <v>1.400833</v>
      </c>
      <c r="D168" s="56">
        <v>1.400833</v>
      </c>
      <c r="E168" s="56">
        <v>0</v>
      </c>
    </row>
    <row r="169" spans="1:5">
      <c r="A169" s="47">
        <v>30111</v>
      </c>
      <c r="B169" s="55" t="s">
        <v>183</v>
      </c>
      <c r="C169" s="56">
        <f t="shared" si="9"/>
        <v>0</v>
      </c>
      <c r="D169" s="56">
        <v>0</v>
      </c>
      <c r="E169" s="56">
        <v>0</v>
      </c>
    </row>
    <row r="170" spans="1:5">
      <c r="A170" s="47">
        <v>30112</v>
      </c>
      <c r="B170" s="55" t="s">
        <v>184</v>
      </c>
      <c r="C170" s="56">
        <f t="shared" si="9"/>
        <v>0.140116</v>
      </c>
      <c r="D170" s="56">
        <v>0.140116</v>
      </c>
      <c r="E170" s="56">
        <v>0</v>
      </c>
    </row>
    <row r="171" spans="1:5">
      <c r="A171" s="47">
        <v>30113</v>
      </c>
      <c r="B171" s="55" t="s">
        <v>185</v>
      </c>
      <c r="C171" s="56">
        <f t="shared" si="9"/>
        <v>2.155128</v>
      </c>
      <c r="D171" s="56">
        <v>2.155128</v>
      </c>
      <c r="E171" s="56">
        <v>0</v>
      </c>
    </row>
    <row r="172" spans="1:5">
      <c r="A172" s="47">
        <v>30199</v>
      </c>
      <c r="B172" s="55" t="s">
        <v>186</v>
      </c>
      <c r="C172" s="56">
        <f t="shared" si="9"/>
        <v>0</v>
      </c>
      <c r="D172" s="56">
        <v>0</v>
      </c>
      <c r="E172" s="56">
        <v>0</v>
      </c>
    </row>
    <row r="173" spans="1:5">
      <c r="A173" s="47">
        <v>30201</v>
      </c>
      <c r="B173" s="55" t="s">
        <v>187</v>
      </c>
      <c r="C173" s="56">
        <v>0.24</v>
      </c>
      <c r="D173" s="56">
        <v>0</v>
      </c>
      <c r="E173" s="56">
        <v>0.24</v>
      </c>
    </row>
    <row r="174" spans="1:5">
      <c r="A174" s="47">
        <v>30202</v>
      </c>
      <c r="B174" s="55" t="s">
        <v>188</v>
      </c>
      <c r="C174" s="56">
        <v>0.06</v>
      </c>
      <c r="D174" s="56">
        <v>0</v>
      </c>
      <c r="E174" s="56">
        <v>0.06</v>
      </c>
    </row>
    <row r="175" spans="1:5">
      <c r="A175" s="47">
        <v>30205</v>
      </c>
      <c r="B175" s="57" t="s">
        <v>189</v>
      </c>
      <c r="C175" s="56">
        <v>0.04</v>
      </c>
      <c r="D175" s="56">
        <v>0</v>
      </c>
      <c r="E175" s="56">
        <v>0.04</v>
      </c>
    </row>
    <row r="176" spans="1:5">
      <c r="A176" s="47">
        <v>30206</v>
      </c>
      <c r="B176" s="55" t="s">
        <v>190</v>
      </c>
      <c r="C176" s="56">
        <v>0.16</v>
      </c>
      <c r="D176" s="56">
        <v>0</v>
      </c>
      <c r="E176" s="56">
        <v>0.16</v>
      </c>
    </row>
    <row r="177" spans="1:5">
      <c r="A177" s="47">
        <v>30207</v>
      </c>
      <c r="B177" s="55" t="s">
        <v>191</v>
      </c>
      <c r="C177" s="56">
        <v>0.112</v>
      </c>
      <c r="D177" s="56">
        <v>0</v>
      </c>
      <c r="E177" s="56">
        <v>0.112</v>
      </c>
    </row>
    <row r="178" spans="1:5">
      <c r="A178" s="47">
        <v>30211</v>
      </c>
      <c r="B178" s="55" t="s">
        <v>192</v>
      </c>
      <c r="C178" s="56">
        <v>0.66</v>
      </c>
      <c r="D178" s="56">
        <v>0</v>
      </c>
      <c r="E178" s="56">
        <v>0.66</v>
      </c>
    </row>
    <row r="179" spans="1:5">
      <c r="A179" s="47">
        <v>30213</v>
      </c>
      <c r="B179" s="55" t="s">
        <v>193</v>
      </c>
      <c r="C179" s="56">
        <v>0.08</v>
      </c>
      <c r="D179" s="56">
        <v>0</v>
      </c>
      <c r="E179" s="56">
        <v>0.08</v>
      </c>
    </row>
    <row r="180" spans="1:5">
      <c r="A180" s="47">
        <v>30215</v>
      </c>
      <c r="B180" s="55" t="s">
        <v>194</v>
      </c>
      <c r="C180" s="56">
        <v>0.08</v>
      </c>
      <c r="D180" s="56">
        <v>0</v>
      </c>
      <c r="E180" s="56">
        <v>0.08</v>
      </c>
    </row>
    <row r="181" spans="1:5">
      <c r="A181" s="47">
        <v>30216</v>
      </c>
      <c r="B181" s="55" t="s">
        <v>195</v>
      </c>
      <c r="C181" s="56">
        <v>0.12</v>
      </c>
      <c r="D181" s="56">
        <v>0</v>
      </c>
      <c r="E181" s="56">
        <v>0.12</v>
      </c>
    </row>
    <row r="182" spans="1:5">
      <c r="A182" s="47">
        <v>30217</v>
      </c>
      <c r="B182" s="55" t="s">
        <v>196</v>
      </c>
      <c r="C182" s="56">
        <v>0.018</v>
      </c>
      <c r="D182" s="56">
        <v>0</v>
      </c>
      <c r="E182" s="56">
        <v>0.018</v>
      </c>
    </row>
    <row r="183" spans="1:5">
      <c r="A183" s="61" t="s">
        <v>219</v>
      </c>
      <c r="B183" s="55" t="s">
        <v>220</v>
      </c>
      <c r="C183" s="65">
        <v>0.3</v>
      </c>
      <c r="D183" s="56">
        <v>0</v>
      </c>
      <c r="E183" s="56">
        <v>0.3</v>
      </c>
    </row>
    <row r="184" spans="1:5">
      <c r="A184" s="47">
        <v>30299</v>
      </c>
      <c r="B184" s="55" t="s">
        <v>197</v>
      </c>
      <c r="C184" s="65">
        <v>0.83</v>
      </c>
      <c r="D184" s="56">
        <v>0</v>
      </c>
      <c r="E184" s="56">
        <v>0.83</v>
      </c>
    </row>
    <row r="185" spans="1:5">
      <c r="A185" s="49" t="s">
        <v>201</v>
      </c>
      <c r="B185" s="55" t="s">
        <v>202</v>
      </c>
      <c r="C185" s="65">
        <f>SUM(D185:E185)</f>
        <v>0.359188</v>
      </c>
      <c r="D185" s="56">
        <v>0</v>
      </c>
      <c r="E185" s="56">
        <v>0.359188</v>
      </c>
    </row>
    <row r="186" spans="1:5">
      <c r="A186" s="61" t="s">
        <v>205</v>
      </c>
      <c r="B186" s="26" t="s">
        <v>206</v>
      </c>
      <c r="C186" s="56">
        <f>SUM(D186:E186)</f>
        <v>0.16</v>
      </c>
      <c r="D186" s="56">
        <v>0.16</v>
      </c>
      <c r="E186" s="56">
        <v>0</v>
      </c>
    </row>
    <row r="187" spans="1:5">
      <c r="A187" s="61" t="s">
        <v>207</v>
      </c>
      <c r="B187" s="26" t="s">
        <v>208</v>
      </c>
      <c r="C187" s="56">
        <f>SUM(D187:E187)</f>
        <v>1.584</v>
      </c>
      <c r="D187" s="56">
        <v>1.584</v>
      </c>
      <c r="E187" s="56">
        <v>0</v>
      </c>
    </row>
    <row r="188" spans="1:5">
      <c r="A188" s="61" t="s">
        <v>209</v>
      </c>
      <c r="B188" s="26" t="s">
        <v>210</v>
      </c>
      <c r="C188" s="56">
        <f>SUM(D188:E188)</f>
        <v>3.588</v>
      </c>
      <c r="D188" s="56">
        <v>3.588</v>
      </c>
      <c r="E188" s="56">
        <v>0</v>
      </c>
    </row>
    <row r="189" spans="1:5">
      <c r="A189" s="61" t="s">
        <v>211</v>
      </c>
      <c r="B189" s="26" t="s">
        <v>212</v>
      </c>
      <c r="C189" s="56">
        <f>SUM(D189:E189)</f>
        <v>0.012</v>
      </c>
      <c r="D189" s="56">
        <v>0.012</v>
      </c>
      <c r="E189" s="56">
        <v>0</v>
      </c>
    </row>
    <row r="190" s="40" customFormat="1" spans="1:5">
      <c r="A190" s="58">
        <v>501006</v>
      </c>
      <c r="B190" s="62" t="s">
        <v>221</v>
      </c>
      <c r="C190" s="54">
        <f>SUM(C191:C218)</f>
        <v>48.332104</v>
      </c>
      <c r="D190" s="54">
        <f>SUM(D191:D218)</f>
        <v>43.722104</v>
      </c>
      <c r="E190" s="54">
        <f>SUM(E191:E218)</f>
        <v>4.606108</v>
      </c>
    </row>
    <row r="191" spans="1:5">
      <c r="A191" s="49" t="s">
        <v>175</v>
      </c>
      <c r="B191" s="55" t="s">
        <v>176</v>
      </c>
      <c r="C191" s="56">
        <f t="shared" ref="C191:C212" si="10">SUM(D191:E191)</f>
        <v>13.1508</v>
      </c>
      <c r="D191" s="56">
        <v>13.1508</v>
      </c>
      <c r="E191" s="56">
        <v>0</v>
      </c>
    </row>
    <row r="192" spans="1:5">
      <c r="A192" s="49" t="s">
        <v>177</v>
      </c>
      <c r="B192" s="55" t="s">
        <v>178</v>
      </c>
      <c r="C192" s="56">
        <f t="shared" si="10"/>
        <v>6.4536</v>
      </c>
      <c r="D192" s="56">
        <v>6.4536</v>
      </c>
      <c r="E192" s="56">
        <v>0</v>
      </c>
    </row>
    <row r="193" spans="1:5">
      <c r="A193" s="47">
        <v>30103</v>
      </c>
      <c r="B193" s="55" t="s">
        <v>179</v>
      </c>
      <c r="C193" s="56">
        <f t="shared" si="10"/>
        <v>0</v>
      </c>
      <c r="D193" s="56">
        <v>0</v>
      </c>
      <c r="E193" s="56">
        <v>0</v>
      </c>
    </row>
    <row r="194" spans="1:5">
      <c r="A194" s="47">
        <v>30107</v>
      </c>
      <c r="B194" s="55" t="s">
        <v>217</v>
      </c>
      <c r="C194" s="56">
        <f t="shared" si="10"/>
        <v>2.3652</v>
      </c>
      <c r="D194" s="56">
        <v>2.3652</v>
      </c>
      <c r="E194" s="56">
        <v>0</v>
      </c>
    </row>
    <row r="195" spans="1:5">
      <c r="A195" s="47">
        <v>30108</v>
      </c>
      <c r="B195" s="55" t="s">
        <v>180</v>
      </c>
      <c r="C195" s="56">
        <f t="shared" si="10"/>
        <v>5.648864</v>
      </c>
      <c r="D195" s="56">
        <v>5.648864</v>
      </c>
      <c r="E195" s="56">
        <v>0</v>
      </c>
    </row>
    <row r="196" spans="1:5">
      <c r="A196" s="47">
        <v>30109</v>
      </c>
      <c r="B196" s="55" t="s">
        <v>181</v>
      </c>
      <c r="C196" s="56">
        <f t="shared" si="10"/>
        <v>2.824432</v>
      </c>
      <c r="D196" s="56">
        <v>2.824432</v>
      </c>
      <c r="E196" s="56">
        <v>0</v>
      </c>
    </row>
    <row r="197" spans="1:5">
      <c r="A197" s="47">
        <v>30110</v>
      </c>
      <c r="B197" s="55" t="s">
        <v>182</v>
      </c>
      <c r="C197" s="56">
        <f t="shared" si="10"/>
        <v>2.753821</v>
      </c>
      <c r="D197" s="56">
        <v>2.753821</v>
      </c>
      <c r="E197" s="56">
        <v>0</v>
      </c>
    </row>
    <row r="198" spans="1:5">
      <c r="A198" s="47">
        <v>30111</v>
      </c>
      <c r="B198" s="55" t="s">
        <v>183</v>
      </c>
      <c r="C198" s="56">
        <f t="shared" si="10"/>
        <v>0</v>
      </c>
      <c r="D198" s="56">
        <v>0</v>
      </c>
      <c r="E198" s="56">
        <v>0</v>
      </c>
    </row>
    <row r="199" spans="1:5">
      <c r="A199" s="47">
        <v>30112</v>
      </c>
      <c r="B199" s="55" t="s">
        <v>184</v>
      </c>
      <c r="C199" s="56">
        <f t="shared" si="10"/>
        <v>0.268739</v>
      </c>
      <c r="D199" s="56">
        <v>0.268739</v>
      </c>
      <c r="E199" s="56">
        <v>0</v>
      </c>
    </row>
    <row r="200" spans="1:5">
      <c r="A200" s="47">
        <v>30113</v>
      </c>
      <c r="B200" s="55" t="s">
        <v>185</v>
      </c>
      <c r="C200" s="56">
        <f t="shared" si="10"/>
        <v>4.236648</v>
      </c>
      <c r="D200" s="56">
        <v>4.236648</v>
      </c>
      <c r="E200" s="56">
        <v>0</v>
      </c>
    </row>
    <row r="201" spans="1:5">
      <c r="A201" s="47">
        <v>30199</v>
      </c>
      <c r="B201" s="55" t="s">
        <v>186</v>
      </c>
      <c r="C201" s="56">
        <f t="shared" si="10"/>
        <v>0</v>
      </c>
      <c r="D201" s="56">
        <v>0</v>
      </c>
      <c r="E201" s="56">
        <v>0</v>
      </c>
    </row>
    <row r="202" s="39" customFormat="1" spans="1:5">
      <c r="A202" s="47">
        <v>30201</v>
      </c>
      <c r="B202" s="55" t="s">
        <v>187</v>
      </c>
      <c r="C202" s="56">
        <v>0.36</v>
      </c>
      <c r="D202" s="56">
        <v>0</v>
      </c>
      <c r="E202" s="56">
        <v>0.36</v>
      </c>
    </row>
    <row r="203" s="39" customFormat="1" spans="1:5">
      <c r="A203" s="47">
        <v>30202</v>
      </c>
      <c r="B203" s="55" t="s">
        <v>188</v>
      </c>
      <c r="C203" s="56">
        <v>0.09</v>
      </c>
      <c r="D203" s="56">
        <v>0</v>
      </c>
      <c r="E203" s="56">
        <v>0.09</v>
      </c>
    </row>
    <row r="204" s="39" customFormat="1" spans="1:5">
      <c r="A204" s="47">
        <v>30205</v>
      </c>
      <c r="B204" s="57" t="s">
        <v>189</v>
      </c>
      <c r="C204" s="56">
        <v>0.06</v>
      </c>
      <c r="D204" s="56">
        <v>0</v>
      </c>
      <c r="E204" s="56">
        <v>0.06</v>
      </c>
    </row>
    <row r="205" s="39" customFormat="1" spans="1:5">
      <c r="A205" s="47">
        <v>30206</v>
      </c>
      <c r="B205" s="55" t="s">
        <v>190</v>
      </c>
      <c r="C205" s="56">
        <v>0.24</v>
      </c>
      <c r="D205" s="56">
        <v>0</v>
      </c>
      <c r="E205" s="56">
        <v>0.24</v>
      </c>
    </row>
    <row r="206" s="39" customFormat="1" spans="1:5">
      <c r="A206" s="47">
        <v>30207</v>
      </c>
      <c r="B206" s="55" t="s">
        <v>191</v>
      </c>
      <c r="C206" s="56">
        <v>0.168</v>
      </c>
      <c r="D206" s="56">
        <v>0</v>
      </c>
      <c r="E206" s="56">
        <v>0.168</v>
      </c>
    </row>
    <row r="207" s="39" customFormat="1" spans="1:5">
      <c r="A207" s="47">
        <v>30211</v>
      </c>
      <c r="B207" s="55" t="s">
        <v>192</v>
      </c>
      <c r="C207" s="56">
        <v>0.99</v>
      </c>
      <c r="D207" s="56">
        <v>0</v>
      </c>
      <c r="E207" s="56">
        <v>0.99</v>
      </c>
    </row>
    <row r="208" s="39" customFormat="1" spans="1:5">
      <c r="A208" s="47">
        <v>30213</v>
      </c>
      <c r="B208" s="55" t="s">
        <v>193</v>
      </c>
      <c r="C208" s="56">
        <v>0.12</v>
      </c>
      <c r="D208" s="56">
        <v>0</v>
      </c>
      <c r="E208" s="56">
        <v>0.12</v>
      </c>
    </row>
    <row r="209" s="39" customFormat="1" spans="1:5">
      <c r="A209" s="47">
        <v>30215</v>
      </c>
      <c r="B209" s="55" t="s">
        <v>194</v>
      </c>
      <c r="C209" s="56">
        <v>0.12</v>
      </c>
      <c r="D209" s="56">
        <v>0</v>
      </c>
      <c r="E209" s="56">
        <v>0.12</v>
      </c>
    </row>
    <row r="210" s="39" customFormat="1" spans="1:5">
      <c r="A210" s="47">
        <v>30216</v>
      </c>
      <c r="B210" s="55" t="s">
        <v>195</v>
      </c>
      <c r="C210" s="56">
        <v>0.18</v>
      </c>
      <c r="D210" s="56">
        <v>0</v>
      </c>
      <c r="E210" s="56">
        <v>0.18</v>
      </c>
    </row>
    <row r="211" s="39" customFormat="1" spans="1:5">
      <c r="A211" s="47">
        <v>30217</v>
      </c>
      <c r="B211" s="55" t="s">
        <v>196</v>
      </c>
      <c r="C211" s="56">
        <v>0.027</v>
      </c>
      <c r="D211" s="56">
        <v>0</v>
      </c>
      <c r="E211" s="56">
        <v>0.027</v>
      </c>
    </row>
    <row r="212" s="39" customFormat="1" spans="1:5">
      <c r="A212" s="61" t="s">
        <v>203</v>
      </c>
      <c r="B212" s="55" t="s">
        <v>204</v>
      </c>
      <c r="C212" s="56">
        <v>0.3</v>
      </c>
      <c r="D212" s="56">
        <v>0</v>
      </c>
      <c r="E212" s="56">
        <v>0.3</v>
      </c>
    </row>
    <row r="213" s="39" customFormat="1" spans="1:5">
      <c r="A213" s="47">
        <v>30299</v>
      </c>
      <c r="B213" s="55" t="s">
        <v>197</v>
      </c>
      <c r="C213" s="56">
        <v>1.245</v>
      </c>
      <c r="D213" s="56">
        <v>0</v>
      </c>
      <c r="E213" s="56">
        <v>1.245</v>
      </c>
    </row>
    <row r="214" s="39" customFormat="1" spans="1:5">
      <c r="A214" s="49" t="s">
        <v>201</v>
      </c>
      <c r="B214" s="55" t="s">
        <v>202</v>
      </c>
      <c r="C214" s="56">
        <v>0.71</v>
      </c>
      <c r="D214" s="56">
        <v>0</v>
      </c>
      <c r="E214" s="56">
        <v>0.706108</v>
      </c>
    </row>
    <row r="215" spans="1:5">
      <c r="A215" s="61" t="s">
        <v>205</v>
      </c>
      <c r="B215" s="26" t="s">
        <v>206</v>
      </c>
      <c r="C215" s="56">
        <f>SUM(D215:E215)</f>
        <v>0.08</v>
      </c>
      <c r="D215" s="56">
        <v>0.08</v>
      </c>
      <c r="E215" s="56">
        <v>0</v>
      </c>
    </row>
    <row r="216" spans="1:5">
      <c r="A216" s="61" t="s">
        <v>207</v>
      </c>
      <c r="B216" s="26" t="s">
        <v>208</v>
      </c>
      <c r="C216" s="56">
        <f>SUM(D216:E216)</f>
        <v>0.792</v>
      </c>
      <c r="D216" s="56">
        <v>0.792</v>
      </c>
      <c r="E216" s="56">
        <v>0</v>
      </c>
    </row>
    <row r="217" spans="1:5">
      <c r="A217" s="61" t="s">
        <v>209</v>
      </c>
      <c r="B217" s="26" t="s">
        <v>210</v>
      </c>
      <c r="C217" s="56">
        <f>SUM(D217:E217)</f>
        <v>5.148</v>
      </c>
      <c r="D217" s="56">
        <v>5.148</v>
      </c>
      <c r="E217" s="56">
        <v>0</v>
      </c>
    </row>
    <row r="218" spans="1:5">
      <c r="A218" s="61" t="s">
        <v>211</v>
      </c>
      <c r="B218" s="26" t="s">
        <v>212</v>
      </c>
      <c r="C218" s="56">
        <f>SUM(D218:E218)</f>
        <v>0</v>
      </c>
      <c r="D218" s="56">
        <v>0</v>
      </c>
      <c r="E218" s="56">
        <v>0</v>
      </c>
    </row>
    <row r="219" s="40" customFormat="1" spans="1:5">
      <c r="A219" s="58">
        <v>501008</v>
      </c>
      <c r="B219" s="62" t="s">
        <v>222</v>
      </c>
      <c r="C219" s="54">
        <f>SUM(C220:C247)</f>
        <v>110.546649</v>
      </c>
      <c r="D219" s="54">
        <f>SUM(D220:D247)</f>
        <v>97.896649</v>
      </c>
      <c r="E219" s="54">
        <f>SUM(E220:E247)</f>
        <v>12.650478</v>
      </c>
    </row>
    <row r="220" spans="1:5">
      <c r="A220" s="49" t="s">
        <v>175</v>
      </c>
      <c r="B220" s="55" t="s">
        <v>176</v>
      </c>
      <c r="C220" s="56">
        <f t="shared" ref="C220:C230" si="11">SUM(D220:E220)</f>
        <v>19.5096</v>
      </c>
      <c r="D220" s="56">
        <v>19.5096</v>
      </c>
      <c r="E220" s="56">
        <v>0</v>
      </c>
    </row>
    <row r="221" spans="1:5">
      <c r="A221" s="49" t="s">
        <v>177</v>
      </c>
      <c r="B221" s="55" t="s">
        <v>178</v>
      </c>
      <c r="C221" s="56">
        <f t="shared" si="11"/>
        <v>13.788</v>
      </c>
      <c r="D221" s="56">
        <v>13.788</v>
      </c>
      <c r="E221" s="56">
        <v>0</v>
      </c>
    </row>
    <row r="222" spans="1:5">
      <c r="A222" s="47">
        <v>30103</v>
      </c>
      <c r="B222" s="55" t="s">
        <v>179</v>
      </c>
      <c r="C222" s="56">
        <f t="shared" si="11"/>
        <v>0</v>
      </c>
      <c r="D222" s="56">
        <v>0</v>
      </c>
      <c r="E222" s="56">
        <v>0</v>
      </c>
    </row>
    <row r="223" spans="1:5">
      <c r="A223" s="47">
        <v>30107</v>
      </c>
      <c r="B223" s="55" t="s">
        <v>217</v>
      </c>
      <c r="C223" s="56">
        <f t="shared" si="11"/>
        <v>4.5864</v>
      </c>
      <c r="D223" s="56">
        <v>4.5864</v>
      </c>
      <c r="E223" s="56">
        <v>0</v>
      </c>
    </row>
    <row r="224" spans="1:5">
      <c r="A224" s="47">
        <v>30108</v>
      </c>
      <c r="B224" s="55" t="s">
        <v>180</v>
      </c>
      <c r="C224" s="56">
        <f t="shared" si="11"/>
        <v>11.603824</v>
      </c>
      <c r="D224" s="56">
        <v>11.603824</v>
      </c>
      <c r="E224" s="56">
        <v>0</v>
      </c>
    </row>
    <row r="225" spans="1:5">
      <c r="A225" s="47">
        <v>30109</v>
      </c>
      <c r="B225" s="55" t="s">
        <v>181</v>
      </c>
      <c r="C225" s="56">
        <f t="shared" si="11"/>
        <v>4.511424</v>
      </c>
      <c r="D225" s="56">
        <v>4.511424</v>
      </c>
      <c r="E225" s="56">
        <v>0</v>
      </c>
    </row>
    <row r="226" spans="1:5">
      <c r="A226" s="47">
        <v>30110</v>
      </c>
      <c r="B226" s="55" t="s">
        <v>182</v>
      </c>
      <c r="C226" s="56">
        <f t="shared" si="11"/>
        <v>5.656864</v>
      </c>
      <c r="D226" s="56">
        <v>5.656864</v>
      </c>
      <c r="E226" s="56">
        <v>0</v>
      </c>
    </row>
    <row r="227" spans="1:5">
      <c r="A227" s="47">
        <v>30111</v>
      </c>
      <c r="B227" s="55" t="s">
        <v>183</v>
      </c>
      <c r="C227" s="56">
        <f t="shared" si="11"/>
        <v>0</v>
      </c>
      <c r="D227" s="56">
        <v>0</v>
      </c>
      <c r="E227" s="56">
        <v>0</v>
      </c>
    </row>
    <row r="228" spans="1:5">
      <c r="A228" s="47">
        <v>30112</v>
      </c>
      <c r="B228" s="55" t="s">
        <v>184</v>
      </c>
      <c r="C228" s="56">
        <f t="shared" si="11"/>
        <v>0.572469</v>
      </c>
      <c r="D228" s="56">
        <v>0.572469</v>
      </c>
      <c r="E228" s="56">
        <v>0</v>
      </c>
    </row>
    <row r="229" spans="1:5">
      <c r="A229" s="47">
        <v>30113</v>
      </c>
      <c r="B229" s="55" t="s">
        <v>185</v>
      </c>
      <c r="C229" s="56">
        <f t="shared" si="11"/>
        <v>8.702868</v>
      </c>
      <c r="D229" s="56">
        <v>8.702868</v>
      </c>
      <c r="E229" s="56">
        <v>0</v>
      </c>
    </row>
    <row r="230" spans="1:5">
      <c r="A230" s="47">
        <v>30199</v>
      </c>
      <c r="B230" s="55" t="s">
        <v>186</v>
      </c>
      <c r="C230" s="56">
        <f t="shared" si="11"/>
        <v>10.3392</v>
      </c>
      <c r="D230" s="56">
        <v>10.3392</v>
      </c>
      <c r="E230" s="56">
        <v>0</v>
      </c>
    </row>
    <row r="231" spans="1:5">
      <c r="A231" s="47">
        <v>30201</v>
      </c>
      <c r="B231" s="55" t="s">
        <v>187</v>
      </c>
      <c r="C231" s="56">
        <f>1.08</f>
        <v>1.08</v>
      </c>
      <c r="D231" s="56">
        <v>0</v>
      </c>
      <c r="E231" s="56">
        <f>1.08</f>
        <v>1.08</v>
      </c>
    </row>
    <row r="232" spans="1:5">
      <c r="A232" s="47">
        <v>30202</v>
      </c>
      <c r="B232" s="55" t="s">
        <v>188</v>
      </c>
      <c r="C232" s="56">
        <v>0.27</v>
      </c>
      <c r="D232" s="56">
        <v>0</v>
      </c>
      <c r="E232" s="56">
        <v>0.27</v>
      </c>
    </row>
    <row r="233" spans="1:5">
      <c r="A233" s="47">
        <v>30205</v>
      </c>
      <c r="B233" s="57" t="s">
        <v>189</v>
      </c>
      <c r="C233" s="56">
        <v>0.18</v>
      </c>
      <c r="D233" s="56">
        <v>0</v>
      </c>
      <c r="E233" s="56">
        <v>0.18</v>
      </c>
    </row>
    <row r="234" spans="1:5">
      <c r="A234" s="47">
        <v>30206</v>
      </c>
      <c r="B234" s="55" t="s">
        <v>190</v>
      </c>
      <c r="C234" s="56">
        <v>0.72</v>
      </c>
      <c r="D234" s="56">
        <v>0</v>
      </c>
      <c r="E234" s="56">
        <v>0.72</v>
      </c>
    </row>
    <row r="235" spans="1:5">
      <c r="A235" s="47">
        <v>30207</v>
      </c>
      <c r="B235" s="55" t="s">
        <v>191</v>
      </c>
      <c r="C235" s="56">
        <v>0.5</v>
      </c>
      <c r="D235" s="56">
        <v>0</v>
      </c>
      <c r="E235" s="56">
        <v>0.5</v>
      </c>
    </row>
    <row r="236" spans="1:5">
      <c r="A236" s="47">
        <v>30211</v>
      </c>
      <c r="B236" s="55" t="s">
        <v>192</v>
      </c>
      <c r="C236" s="56">
        <v>2.97</v>
      </c>
      <c r="D236" s="56">
        <v>0</v>
      </c>
      <c r="E236" s="56">
        <v>2.97</v>
      </c>
    </row>
    <row r="237" spans="1:5">
      <c r="A237" s="47">
        <v>30213</v>
      </c>
      <c r="B237" s="55" t="s">
        <v>193</v>
      </c>
      <c r="C237" s="56">
        <v>0.36</v>
      </c>
      <c r="D237" s="56">
        <v>0</v>
      </c>
      <c r="E237" s="56">
        <v>0.36</v>
      </c>
    </row>
    <row r="238" spans="1:5">
      <c r="A238" s="47">
        <v>30215</v>
      </c>
      <c r="B238" s="55" t="s">
        <v>194</v>
      </c>
      <c r="C238" s="56">
        <v>0.36</v>
      </c>
      <c r="D238" s="56">
        <v>0</v>
      </c>
      <c r="E238" s="56">
        <v>0.36</v>
      </c>
    </row>
    <row r="239" spans="1:5">
      <c r="A239" s="47">
        <v>30216</v>
      </c>
      <c r="B239" s="55" t="s">
        <v>195</v>
      </c>
      <c r="C239" s="56">
        <v>0.54</v>
      </c>
      <c r="D239" s="56">
        <v>0</v>
      </c>
      <c r="E239" s="56">
        <v>0.54</v>
      </c>
    </row>
    <row r="240" spans="1:5">
      <c r="A240" s="47">
        <v>30217</v>
      </c>
      <c r="B240" s="55" t="s">
        <v>196</v>
      </c>
      <c r="C240" s="56">
        <v>0.08</v>
      </c>
      <c r="D240" s="56">
        <v>0</v>
      </c>
      <c r="E240" s="56">
        <v>0.08</v>
      </c>
    </row>
    <row r="241" spans="1:5">
      <c r="A241" s="61" t="s">
        <v>219</v>
      </c>
      <c r="B241" s="55" t="s">
        <v>220</v>
      </c>
      <c r="C241" s="56">
        <v>1.6</v>
      </c>
      <c r="D241" s="56">
        <v>0</v>
      </c>
      <c r="E241" s="56">
        <v>1.6</v>
      </c>
    </row>
    <row r="242" spans="1:5">
      <c r="A242" s="49" t="s">
        <v>201</v>
      </c>
      <c r="B242" s="55" t="s">
        <v>202</v>
      </c>
      <c r="C242" s="56">
        <v>1.45</v>
      </c>
      <c r="D242" s="56">
        <v>0</v>
      </c>
      <c r="E242" s="56">
        <v>1.450478</v>
      </c>
    </row>
    <row r="243" spans="1:5">
      <c r="A243" s="47">
        <v>30299</v>
      </c>
      <c r="B243" s="55" t="s">
        <v>197</v>
      </c>
      <c r="C243" s="56">
        <f>2.4+0.14</f>
        <v>2.54</v>
      </c>
      <c r="D243" s="56">
        <v>0</v>
      </c>
      <c r="E243" s="56">
        <v>2.54</v>
      </c>
    </row>
    <row r="244" spans="1:5">
      <c r="A244" s="61" t="s">
        <v>205</v>
      </c>
      <c r="B244" s="26" t="s">
        <v>206</v>
      </c>
      <c r="C244" s="56">
        <f>SUM(D244:E244)</f>
        <v>0.08</v>
      </c>
      <c r="D244" s="56">
        <v>0.08</v>
      </c>
      <c r="E244" s="56">
        <v>0</v>
      </c>
    </row>
    <row r="245" spans="1:5">
      <c r="A245" s="61" t="s">
        <v>207</v>
      </c>
      <c r="B245" s="26" t="s">
        <v>208</v>
      </c>
      <c r="C245" s="56">
        <f>SUM(D245:E245)</f>
        <v>0.792</v>
      </c>
      <c r="D245" s="56">
        <v>0.792</v>
      </c>
      <c r="E245" s="56">
        <v>0</v>
      </c>
    </row>
    <row r="246" spans="1:5">
      <c r="A246" s="61" t="s">
        <v>209</v>
      </c>
      <c r="B246" s="26" t="s">
        <v>210</v>
      </c>
      <c r="C246" s="56">
        <f>SUM(D246:E246)</f>
        <v>14.508</v>
      </c>
      <c r="D246" s="56">
        <v>14.508</v>
      </c>
      <c r="E246" s="56">
        <v>0</v>
      </c>
    </row>
    <row r="247" spans="1:5">
      <c r="A247" s="61" t="s">
        <v>211</v>
      </c>
      <c r="B247" s="26" t="s">
        <v>212</v>
      </c>
      <c r="C247" s="56">
        <f>SUM(D247:E247)</f>
        <v>3.246</v>
      </c>
      <c r="D247" s="56">
        <v>3.246</v>
      </c>
      <c r="E247" s="56">
        <v>0</v>
      </c>
    </row>
    <row r="248" s="40" customFormat="1" spans="1:5">
      <c r="A248" s="58">
        <v>501009</v>
      </c>
      <c r="B248" s="62" t="s">
        <v>223</v>
      </c>
      <c r="C248" s="54">
        <f>SUM(C249:C276)</f>
        <v>137.909293</v>
      </c>
      <c r="D248" s="54">
        <f>SUM(D249:D276)</f>
        <v>120.440977</v>
      </c>
      <c r="E248" s="54">
        <f>SUM(E249:E276)</f>
        <v>17.468316</v>
      </c>
    </row>
    <row r="249" spans="1:5">
      <c r="A249" s="49" t="s">
        <v>175</v>
      </c>
      <c r="B249" s="55" t="s">
        <v>176</v>
      </c>
      <c r="C249" s="56">
        <f t="shared" ref="C249:C270" si="12">SUM(D249:E249)</f>
        <v>19.2336</v>
      </c>
      <c r="D249" s="56">
        <v>19.2336</v>
      </c>
      <c r="E249" s="56">
        <v>0</v>
      </c>
    </row>
    <row r="250" spans="1:5">
      <c r="A250" s="49" t="s">
        <v>177</v>
      </c>
      <c r="B250" s="55" t="s">
        <v>178</v>
      </c>
      <c r="C250" s="56">
        <f t="shared" si="12"/>
        <v>14.5092</v>
      </c>
      <c r="D250" s="56">
        <v>14.5092</v>
      </c>
      <c r="E250" s="56">
        <v>0</v>
      </c>
    </row>
    <row r="251" spans="1:5">
      <c r="A251" s="47">
        <v>30103</v>
      </c>
      <c r="B251" s="55" t="s">
        <v>179</v>
      </c>
      <c r="C251" s="56">
        <f t="shared" si="12"/>
        <v>0</v>
      </c>
      <c r="D251" s="56">
        <v>0</v>
      </c>
      <c r="E251" s="56">
        <v>0</v>
      </c>
    </row>
    <row r="252" spans="1:5">
      <c r="A252" s="47">
        <v>30107</v>
      </c>
      <c r="B252" s="55" t="s">
        <v>217</v>
      </c>
      <c r="C252" s="56">
        <f t="shared" si="12"/>
        <v>4.4052</v>
      </c>
      <c r="D252" s="56">
        <v>4.4052</v>
      </c>
      <c r="E252" s="56">
        <v>0</v>
      </c>
    </row>
    <row r="253" spans="1:5">
      <c r="A253" s="47">
        <v>30108</v>
      </c>
      <c r="B253" s="55" t="s">
        <v>180</v>
      </c>
      <c r="C253" s="56">
        <f t="shared" si="12"/>
        <v>14.946528</v>
      </c>
      <c r="D253" s="56">
        <v>14.946528</v>
      </c>
      <c r="E253" s="56">
        <v>0</v>
      </c>
    </row>
    <row r="254" spans="1:5">
      <c r="A254" s="47">
        <v>30109</v>
      </c>
      <c r="B254" s="55" t="s">
        <v>181</v>
      </c>
      <c r="C254" s="56">
        <f t="shared" si="12"/>
        <v>4.389008</v>
      </c>
      <c r="D254" s="56">
        <v>4.389008</v>
      </c>
      <c r="E254" s="56">
        <v>0</v>
      </c>
    </row>
    <row r="255" spans="1:5">
      <c r="A255" s="47">
        <v>30110</v>
      </c>
      <c r="B255" s="55" t="s">
        <v>182</v>
      </c>
      <c r="C255" s="56">
        <f t="shared" si="12"/>
        <v>7.286432</v>
      </c>
      <c r="D255" s="56">
        <v>7.286432</v>
      </c>
      <c r="E255" s="56">
        <v>0</v>
      </c>
    </row>
    <row r="256" spans="1:5">
      <c r="A256" s="47">
        <v>30111</v>
      </c>
      <c r="B256" s="55" t="s">
        <v>183</v>
      </c>
      <c r="C256" s="56">
        <f t="shared" si="12"/>
        <v>0</v>
      </c>
      <c r="D256" s="56">
        <v>0</v>
      </c>
      <c r="E256" s="56">
        <v>0</v>
      </c>
    </row>
    <row r="257" spans="1:5">
      <c r="A257" s="47">
        <v>30112</v>
      </c>
      <c r="B257" s="55" t="s">
        <v>184</v>
      </c>
      <c r="C257" s="56">
        <f t="shared" si="12"/>
        <v>0.740313</v>
      </c>
      <c r="D257" s="56">
        <v>0.740313</v>
      </c>
      <c r="E257" s="56">
        <v>0</v>
      </c>
    </row>
    <row r="258" spans="1:5">
      <c r="A258" s="47">
        <v>30113</v>
      </c>
      <c r="B258" s="55" t="s">
        <v>185</v>
      </c>
      <c r="C258" s="56">
        <f t="shared" si="12"/>
        <v>11.209896</v>
      </c>
      <c r="D258" s="56">
        <v>11.209896</v>
      </c>
      <c r="E258" s="56">
        <v>0</v>
      </c>
    </row>
    <row r="259" spans="1:5">
      <c r="A259" s="47">
        <v>30199</v>
      </c>
      <c r="B259" s="55" t="s">
        <v>186</v>
      </c>
      <c r="C259" s="56">
        <f t="shared" si="12"/>
        <v>24.0588</v>
      </c>
      <c r="D259" s="56">
        <v>24.0588</v>
      </c>
      <c r="E259" s="56">
        <v>0</v>
      </c>
    </row>
    <row r="260" s="39" customFormat="1" spans="1:5">
      <c r="A260" s="47">
        <v>30201</v>
      </c>
      <c r="B260" s="55" t="s">
        <v>187</v>
      </c>
      <c r="C260" s="56">
        <v>1.44</v>
      </c>
      <c r="D260" s="56">
        <v>0</v>
      </c>
      <c r="E260" s="56">
        <v>1.44</v>
      </c>
    </row>
    <row r="261" s="39" customFormat="1" spans="1:5">
      <c r="A261" s="47">
        <v>30202</v>
      </c>
      <c r="B261" s="55" t="s">
        <v>188</v>
      </c>
      <c r="C261" s="56">
        <v>0.36</v>
      </c>
      <c r="D261" s="56">
        <v>0</v>
      </c>
      <c r="E261" s="56">
        <v>0.36</v>
      </c>
    </row>
    <row r="262" s="39" customFormat="1" spans="1:5">
      <c r="A262" s="47">
        <v>30205</v>
      </c>
      <c r="B262" s="57" t="s">
        <v>189</v>
      </c>
      <c r="C262" s="56">
        <v>0.24</v>
      </c>
      <c r="D262" s="56">
        <v>0</v>
      </c>
      <c r="E262" s="56">
        <v>0.24</v>
      </c>
    </row>
    <row r="263" s="39" customFormat="1" spans="1:5">
      <c r="A263" s="47">
        <v>30206</v>
      </c>
      <c r="B263" s="55" t="s">
        <v>190</v>
      </c>
      <c r="C263" s="56">
        <v>0.96</v>
      </c>
      <c r="D263" s="56">
        <v>0</v>
      </c>
      <c r="E263" s="56">
        <v>0.96</v>
      </c>
    </row>
    <row r="264" s="39" customFormat="1" spans="1:5">
      <c r="A264" s="47">
        <v>30207</v>
      </c>
      <c r="B264" s="55" t="s">
        <v>191</v>
      </c>
      <c r="C264" s="56">
        <v>0.67</v>
      </c>
      <c r="D264" s="56">
        <v>0</v>
      </c>
      <c r="E264" s="56">
        <v>0.67</v>
      </c>
    </row>
    <row r="265" s="39" customFormat="1" spans="1:5">
      <c r="A265" s="47">
        <v>30211</v>
      </c>
      <c r="B265" s="55" t="s">
        <v>192</v>
      </c>
      <c r="C265" s="56">
        <v>3.96</v>
      </c>
      <c r="D265" s="56">
        <v>0</v>
      </c>
      <c r="E265" s="56">
        <v>3.96</v>
      </c>
    </row>
    <row r="266" s="39" customFormat="1" spans="1:5">
      <c r="A266" s="47">
        <v>30213</v>
      </c>
      <c r="B266" s="55" t="s">
        <v>193</v>
      </c>
      <c r="C266" s="56">
        <v>0.48</v>
      </c>
      <c r="D266" s="56">
        <v>0</v>
      </c>
      <c r="E266" s="56">
        <v>0.48</v>
      </c>
    </row>
    <row r="267" s="39" customFormat="1" spans="1:5">
      <c r="A267" s="47">
        <v>30215</v>
      </c>
      <c r="B267" s="55" t="s">
        <v>194</v>
      </c>
      <c r="C267" s="56">
        <v>0.48</v>
      </c>
      <c r="D267" s="56">
        <v>0</v>
      </c>
      <c r="E267" s="56">
        <v>0.48</v>
      </c>
    </row>
    <row r="268" s="39" customFormat="1" spans="1:5">
      <c r="A268" s="47">
        <v>30216</v>
      </c>
      <c r="B268" s="55" t="s">
        <v>195</v>
      </c>
      <c r="C268" s="56">
        <v>0.72</v>
      </c>
      <c r="D268" s="56">
        <v>0</v>
      </c>
      <c r="E268" s="56">
        <v>0.72</v>
      </c>
    </row>
    <row r="269" s="39" customFormat="1" spans="1:5">
      <c r="A269" s="47">
        <v>30217</v>
      </c>
      <c r="B269" s="55" t="s">
        <v>196</v>
      </c>
      <c r="C269" s="56">
        <v>0.11</v>
      </c>
      <c r="D269" s="56">
        <v>0</v>
      </c>
      <c r="E269" s="56">
        <v>0.11</v>
      </c>
    </row>
    <row r="270" s="39" customFormat="1" spans="1:5">
      <c r="A270" s="49" t="s">
        <v>201</v>
      </c>
      <c r="B270" s="55" t="s">
        <v>202</v>
      </c>
      <c r="C270" s="56">
        <f>SUM(D270:E270)</f>
        <v>1.868316</v>
      </c>
      <c r="D270" s="56">
        <v>0</v>
      </c>
      <c r="E270" s="56">
        <v>1.868316</v>
      </c>
    </row>
    <row r="271" s="39" customFormat="1" spans="1:5">
      <c r="A271" s="61" t="s">
        <v>219</v>
      </c>
      <c r="B271" s="55" t="s">
        <v>220</v>
      </c>
      <c r="C271" s="56">
        <v>1.6</v>
      </c>
      <c r="D271" s="56">
        <v>0</v>
      </c>
      <c r="E271" s="56">
        <v>1.6</v>
      </c>
    </row>
    <row r="272" s="39" customFormat="1" spans="1:5">
      <c r="A272" s="47">
        <v>30299</v>
      </c>
      <c r="B272" s="55" t="s">
        <v>197</v>
      </c>
      <c r="C272" s="56">
        <f>0.18+4.4</f>
        <v>4.58</v>
      </c>
      <c r="D272" s="56">
        <v>0</v>
      </c>
      <c r="E272" s="56">
        <v>4.58</v>
      </c>
    </row>
    <row r="273" spans="1:5">
      <c r="A273" s="61" t="s">
        <v>205</v>
      </c>
      <c r="B273" s="26" t="s">
        <v>206</v>
      </c>
      <c r="C273" s="56">
        <f>SUM(D273:E273)</f>
        <v>0</v>
      </c>
      <c r="D273" s="56">
        <v>0</v>
      </c>
      <c r="E273" s="56">
        <v>0</v>
      </c>
    </row>
    <row r="274" spans="1:5">
      <c r="A274" s="61" t="s">
        <v>207</v>
      </c>
      <c r="B274" s="26" t="s">
        <v>208</v>
      </c>
      <c r="C274" s="56">
        <f>SUM(D274:E274)</f>
        <v>0</v>
      </c>
      <c r="D274" s="56">
        <v>0</v>
      </c>
      <c r="E274" s="56">
        <v>0</v>
      </c>
    </row>
    <row r="275" spans="1:5">
      <c r="A275" s="61" t="s">
        <v>209</v>
      </c>
      <c r="B275" s="26" t="s">
        <v>210</v>
      </c>
      <c r="C275" s="56">
        <f>SUM(D275:E275)</f>
        <v>19.656</v>
      </c>
      <c r="D275" s="56">
        <v>19.656</v>
      </c>
      <c r="E275" s="56">
        <v>0</v>
      </c>
    </row>
    <row r="276" spans="1:5">
      <c r="A276" s="61" t="s">
        <v>211</v>
      </c>
      <c r="B276" s="26" t="s">
        <v>212</v>
      </c>
      <c r="C276" s="56">
        <f>SUM(D276:E276)</f>
        <v>0.006</v>
      </c>
      <c r="D276" s="56">
        <v>0.006</v>
      </c>
      <c r="E276" s="56">
        <v>0</v>
      </c>
    </row>
    <row r="277" s="40" customFormat="1" spans="1:5">
      <c r="A277" s="58">
        <v>501013</v>
      </c>
      <c r="B277" s="62" t="s">
        <v>224</v>
      </c>
      <c r="C277" s="54">
        <f>SUM(C278:C305)</f>
        <v>80.803274</v>
      </c>
      <c r="D277" s="54">
        <f>SUM(D278:D305)</f>
        <v>70.98594</v>
      </c>
      <c r="E277" s="54">
        <f>SUM(E278:E305)</f>
        <v>9.822334</v>
      </c>
    </row>
    <row r="278" spans="1:5">
      <c r="A278" s="49" t="s">
        <v>175</v>
      </c>
      <c r="B278" s="55" t="s">
        <v>176</v>
      </c>
      <c r="C278" s="56">
        <f t="shared" ref="C278:C299" si="13">SUM(D278:E278)</f>
        <v>10.7184</v>
      </c>
      <c r="D278" s="56">
        <v>10.7184</v>
      </c>
      <c r="E278" s="56">
        <v>0</v>
      </c>
    </row>
    <row r="279" spans="1:5">
      <c r="A279" s="49" t="s">
        <v>177</v>
      </c>
      <c r="B279" s="55" t="s">
        <v>178</v>
      </c>
      <c r="C279" s="56">
        <f t="shared" si="13"/>
        <v>8.556</v>
      </c>
      <c r="D279" s="56">
        <v>8.556</v>
      </c>
      <c r="E279" s="56">
        <v>0</v>
      </c>
    </row>
    <row r="280" spans="1:5">
      <c r="A280" s="47">
        <v>30103</v>
      </c>
      <c r="B280" s="55" t="s">
        <v>179</v>
      </c>
      <c r="C280" s="56">
        <f t="shared" si="13"/>
        <v>0</v>
      </c>
      <c r="D280" s="56">
        <v>0</v>
      </c>
      <c r="E280" s="56">
        <v>0</v>
      </c>
    </row>
    <row r="281" spans="1:5">
      <c r="A281" s="47">
        <v>30107</v>
      </c>
      <c r="B281" s="55" t="s">
        <v>217</v>
      </c>
      <c r="C281" s="56">
        <f t="shared" si="13"/>
        <v>2.682</v>
      </c>
      <c r="D281" s="56">
        <v>2.682</v>
      </c>
      <c r="E281" s="56">
        <v>0</v>
      </c>
    </row>
    <row r="282" spans="1:5">
      <c r="A282" s="47">
        <v>30108</v>
      </c>
      <c r="B282" s="55" t="s">
        <v>180</v>
      </c>
      <c r="C282" s="56">
        <f t="shared" si="13"/>
        <v>8.978672</v>
      </c>
      <c r="D282" s="56">
        <v>8.978672</v>
      </c>
      <c r="E282" s="56">
        <v>0</v>
      </c>
    </row>
    <row r="283" spans="1:5">
      <c r="A283" s="47">
        <v>30109</v>
      </c>
      <c r="B283" s="55" t="s">
        <v>181</v>
      </c>
      <c r="C283" s="56">
        <f t="shared" si="13"/>
        <v>2.643744</v>
      </c>
      <c r="D283" s="56">
        <v>2.643744</v>
      </c>
      <c r="E283" s="56">
        <v>0</v>
      </c>
    </row>
    <row r="284" spans="1:5">
      <c r="A284" s="47">
        <v>30110</v>
      </c>
      <c r="B284" s="55" t="s">
        <v>182</v>
      </c>
      <c r="C284" s="56">
        <f t="shared" si="13"/>
        <v>4.377102</v>
      </c>
      <c r="D284" s="56">
        <v>4.377102</v>
      </c>
      <c r="E284" s="56">
        <v>0</v>
      </c>
    </row>
    <row r="285" spans="1:5">
      <c r="A285" s="47">
        <v>30111</v>
      </c>
      <c r="B285" s="55" t="s">
        <v>183</v>
      </c>
      <c r="C285" s="56">
        <f t="shared" si="13"/>
        <v>0</v>
      </c>
      <c r="D285" s="56">
        <v>0</v>
      </c>
      <c r="E285" s="56">
        <v>0</v>
      </c>
    </row>
    <row r="286" spans="1:5">
      <c r="A286" s="47">
        <v>30112</v>
      </c>
      <c r="B286" s="55" t="s">
        <v>184</v>
      </c>
      <c r="C286" s="56">
        <f t="shared" si="13"/>
        <v>0.443218</v>
      </c>
      <c r="D286" s="56">
        <v>0.443218</v>
      </c>
      <c r="E286" s="56">
        <v>0</v>
      </c>
    </row>
    <row r="287" spans="1:5">
      <c r="A287" s="47">
        <v>30113</v>
      </c>
      <c r="B287" s="55" t="s">
        <v>185</v>
      </c>
      <c r="C287" s="56">
        <f t="shared" si="13"/>
        <v>6.734004</v>
      </c>
      <c r="D287" s="56">
        <v>6.734004</v>
      </c>
      <c r="E287" s="56">
        <v>0</v>
      </c>
    </row>
    <row r="288" spans="1:5">
      <c r="A288" s="47">
        <v>30199</v>
      </c>
      <c r="B288" s="55" t="s">
        <v>186</v>
      </c>
      <c r="C288" s="56">
        <f t="shared" si="13"/>
        <v>14.4648</v>
      </c>
      <c r="D288" s="56">
        <v>14.4648</v>
      </c>
      <c r="E288" s="56">
        <v>0</v>
      </c>
    </row>
    <row r="289" s="39" customFormat="1" spans="1:5">
      <c r="A289" s="47">
        <v>30201</v>
      </c>
      <c r="B289" s="55" t="s">
        <v>187</v>
      </c>
      <c r="C289" s="56">
        <v>0.84</v>
      </c>
      <c r="D289" s="56">
        <v>0</v>
      </c>
      <c r="E289" s="56">
        <v>0.84</v>
      </c>
    </row>
    <row r="290" s="39" customFormat="1" spans="1:5">
      <c r="A290" s="47">
        <v>30202</v>
      </c>
      <c r="B290" s="55" t="s">
        <v>188</v>
      </c>
      <c r="C290" s="56">
        <v>0.21</v>
      </c>
      <c r="D290" s="56">
        <v>0</v>
      </c>
      <c r="E290" s="56">
        <v>0.21</v>
      </c>
    </row>
    <row r="291" s="39" customFormat="1" spans="1:5">
      <c r="A291" s="47">
        <v>30205</v>
      </c>
      <c r="B291" s="57" t="s">
        <v>189</v>
      </c>
      <c r="C291" s="56">
        <v>0.14</v>
      </c>
      <c r="D291" s="56">
        <v>0</v>
      </c>
      <c r="E291" s="56">
        <v>0.14</v>
      </c>
    </row>
    <row r="292" s="39" customFormat="1" spans="1:5">
      <c r="A292" s="47">
        <v>30206</v>
      </c>
      <c r="B292" s="55" t="s">
        <v>190</v>
      </c>
      <c r="C292" s="56">
        <v>0.56</v>
      </c>
      <c r="D292" s="56">
        <v>0</v>
      </c>
      <c r="E292" s="56">
        <v>0.56</v>
      </c>
    </row>
    <row r="293" s="39" customFormat="1" spans="1:5">
      <c r="A293" s="47">
        <v>30207</v>
      </c>
      <c r="B293" s="55" t="s">
        <v>191</v>
      </c>
      <c r="C293" s="56">
        <v>0.39</v>
      </c>
      <c r="D293" s="56">
        <v>0</v>
      </c>
      <c r="E293" s="56">
        <v>0.392</v>
      </c>
    </row>
    <row r="294" s="39" customFormat="1" spans="1:5">
      <c r="A294" s="47">
        <v>30211</v>
      </c>
      <c r="B294" s="55" t="s">
        <v>192</v>
      </c>
      <c r="C294" s="56">
        <v>2.31</v>
      </c>
      <c r="D294" s="56">
        <v>0</v>
      </c>
      <c r="E294" s="56">
        <v>2.31</v>
      </c>
    </row>
    <row r="295" s="39" customFormat="1" spans="1:5">
      <c r="A295" s="47">
        <v>30213</v>
      </c>
      <c r="B295" s="55" t="s">
        <v>193</v>
      </c>
      <c r="C295" s="56">
        <v>0.28</v>
      </c>
      <c r="D295" s="56">
        <v>0</v>
      </c>
      <c r="E295" s="56">
        <v>0.28</v>
      </c>
    </row>
    <row r="296" s="39" customFormat="1" spans="1:5">
      <c r="A296" s="47">
        <v>30215</v>
      </c>
      <c r="B296" s="55" t="s">
        <v>194</v>
      </c>
      <c r="C296" s="56">
        <v>0.28</v>
      </c>
      <c r="D296" s="56">
        <v>0</v>
      </c>
      <c r="E296" s="56">
        <v>0.28</v>
      </c>
    </row>
    <row r="297" s="39" customFormat="1" spans="1:5">
      <c r="A297" s="47">
        <v>30216</v>
      </c>
      <c r="B297" s="55" t="s">
        <v>195</v>
      </c>
      <c r="C297" s="56">
        <v>0.42</v>
      </c>
      <c r="D297" s="56">
        <v>0</v>
      </c>
      <c r="E297" s="56">
        <v>0.42</v>
      </c>
    </row>
    <row r="298" s="39" customFormat="1" spans="1:5">
      <c r="A298" s="47">
        <v>30217</v>
      </c>
      <c r="B298" s="55" t="s">
        <v>196</v>
      </c>
      <c r="C298" s="56">
        <v>0.06</v>
      </c>
      <c r="D298" s="56">
        <v>0</v>
      </c>
      <c r="E298" s="56">
        <v>0.063</v>
      </c>
    </row>
    <row r="299" s="39" customFormat="1" spans="1:5">
      <c r="A299" s="61" t="s">
        <v>219</v>
      </c>
      <c r="B299" s="55" t="s">
        <v>220</v>
      </c>
      <c r="C299" s="56">
        <v>0.3</v>
      </c>
      <c r="D299" s="56">
        <v>0</v>
      </c>
      <c r="E299" s="56">
        <v>0.3</v>
      </c>
    </row>
    <row r="300" s="39" customFormat="1" spans="1:5">
      <c r="A300" s="49" t="s">
        <v>201</v>
      </c>
      <c r="B300" s="55" t="s">
        <v>202</v>
      </c>
      <c r="C300" s="56">
        <f>SUM(D300:E300)</f>
        <v>1.122334</v>
      </c>
      <c r="D300" s="56">
        <v>0</v>
      </c>
      <c r="E300" s="56">
        <v>1.122334</v>
      </c>
    </row>
    <row r="301" s="39" customFormat="1" spans="1:5">
      <c r="A301" s="47">
        <v>30299</v>
      </c>
      <c r="B301" s="55" t="s">
        <v>197</v>
      </c>
      <c r="C301" s="56">
        <f>0.105+2.8</f>
        <v>2.905</v>
      </c>
      <c r="D301" s="56">
        <v>0</v>
      </c>
      <c r="E301" s="56">
        <f>0.105+2.8</f>
        <v>2.905</v>
      </c>
    </row>
    <row r="302" spans="1:5">
      <c r="A302" s="61" t="s">
        <v>205</v>
      </c>
      <c r="B302" s="26" t="s">
        <v>206</v>
      </c>
      <c r="C302" s="56">
        <f>SUM(D302:E302)</f>
        <v>0</v>
      </c>
      <c r="D302" s="56">
        <v>0</v>
      </c>
      <c r="E302" s="56">
        <v>0</v>
      </c>
    </row>
    <row r="303" spans="1:5">
      <c r="A303" s="61" t="s">
        <v>207</v>
      </c>
      <c r="B303" s="26" t="s">
        <v>208</v>
      </c>
      <c r="C303" s="56">
        <f>SUM(D303:E303)</f>
        <v>0</v>
      </c>
      <c r="D303" s="56">
        <v>0</v>
      </c>
      <c r="E303" s="56">
        <v>0</v>
      </c>
    </row>
    <row r="304" spans="1:5">
      <c r="A304" s="61" t="s">
        <v>209</v>
      </c>
      <c r="B304" s="26" t="s">
        <v>210</v>
      </c>
      <c r="C304" s="56">
        <f>SUM(D304:E304)</f>
        <v>11.388</v>
      </c>
      <c r="D304" s="56">
        <v>11.388</v>
      </c>
      <c r="E304" s="56">
        <v>0</v>
      </c>
    </row>
    <row r="305" spans="1:5">
      <c r="A305" s="61" t="s">
        <v>211</v>
      </c>
      <c r="B305" s="26" t="s">
        <v>212</v>
      </c>
      <c r="C305" s="56">
        <f>SUM(D305:E305)</f>
        <v>0</v>
      </c>
      <c r="D305" s="56">
        <v>0</v>
      </c>
      <c r="E305" s="56">
        <v>0</v>
      </c>
    </row>
    <row r="306" s="40" customFormat="1" spans="1:5">
      <c r="A306" s="58">
        <v>501014</v>
      </c>
      <c r="B306" s="62" t="s">
        <v>225</v>
      </c>
      <c r="C306" s="54">
        <f>SUM(C307:C334)</f>
        <v>34.444522</v>
      </c>
      <c r="D306" s="54">
        <f>SUM(D307:D334)</f>
        <v>30.564522</v>
      </c>
      <c r="E306" s="54">
        <f>SUM(E307:E334)</f>
        <v>3.883574</v>
      </c>
    </row>
    <row r="307" spans="1:5">
      <c r="A307" s="49" t="s">
        <v>175</v>
      </c>
      <c r="B307" s="55" t="s">
        <v>176</v>
      </c>
      <c r="C307" s="56">
        <f t="shared" ref="C307:C328" si="14">SUM(D307:E307)</f>
        <v>7.9476</v>
      </c>
      <c r="D307" s="56">
        <v>7.9476</v>
      </c>
      <c r="E307" s="56">
        <v>0</v>
      </c>
    </row>
    <row r="308" spans="1:5">
      <c r="A308" s="49" t="s">
        <v>177</v>
      </c>
      <c r="B308" s="55" t="s">
        <v>178</v>
      </c>
      <c r="C308" s="56">
        <f t="shared" si="14"/>
        <v>5.946</v>
      </c>
      <c r="D308" s="56">
        <v>5.946</v>
      </c>
      <c r="E308" s="56">
        <v>0</v>
      </c>
    </row>
    <row r="309" spans="1:5">
      <c r="A309" s="47">
        <v>30103</v>
      </c>
      <c r="B309" s="55" t="s">
        <v>179</v>
      </c>
      <c r="C309" s="56">
        <f t="shared" si="14"/>
        <v>0</v>
      </c>
      <c r="D309" s="56">
        <v>0</v>
      </c>
      <c r="E309" s="56">
        <v>0</v>
      </c>
    </row>
    <row r="310" spans="1:5">
      <c r="A310" s="47">
        <v>30107</v>
      </c>
      <c r="B310" s="55" t="s">
        <v>217</v>
      </c>
      <c r="C310" s="56">
        <f t="shared" si="14"/>
        <v>1.3728</v>
      </c>
      <c r="D310" s="56">
        <v>1.3728</v>
      </c>
      <c r="E310" s="56">
        <v>0</v>
      </c>
    </row>
    <row r="311" spans="1:5">
      <c r="A311" s="47">
        <v>30108</v>
      </c>
      <c r="B311" s="55" t="s">
        <v>180</v>
      </c>
      <c r="C311" s="56">
        <f t="shared" si="14"/>
        <v>3.068592</v>
      </c>
      <c r="D311" s="56">
        <v>3.068592</v>
      </c>
      <c r="E311" s="56">
        <v>0</v>
      </c>
    </row>
    <row r="312" spans="1:5">
      <c r="A312" s="47">
        <v>30109</v>
      </c>
      <c r="B312" s="55" t="s">
        <v>181</v>
      </c>
      <c r="C312" s="56">
        <f t="shared" si="14"/>
        <v>1.534296</v>
      </c>
      <c r="D312" s="56">
        <v>1.534296</v>
      </c>
      <c r="E312" s="56">
        <v>0</v>
      </c>
    </row>
    <row r="313" spans="1:5">
      <c r="A313" s="47">
        <v>30110</v>
      </c>
      <c r="B313" s="55" t="s">
        <v>182</v>
      </c>
      <c r="C313" s="56">
        <f t="shared" si="14"/>
        <v>1.495938</v>
      </c>
      <c r="D313" s="56">
        <v>1.495938</v>
      </c>
      <c r="E313" s="56">
        <v>0</v>
      </c>
    </row>
    <row r="314" spans="1:5">
      <c r="A314" s="47">
        <v>30111</v>
      </c>
      <c r="B314" s="55" t="s">
        <v>183</v>
      </c>
      <c r="C314" s="56">
        <f t="shared" si="14"/>
        <v>0</v>
      </c>
      <c r="D314" s="56">
        <v>0</v>
      </c>
      <c r="E314" s="56">
        <v>0</v>
      </c>
    </row>
    <row r="315" spans="1:5">
      <c r="A315" s="47">
        <v>30112</v>
      </c>
      <c r="B315" s="55" t="s">
        <v>184</v>
      </c>
      <c r="C315" s="56">
        <f t="shared" si="14"/>
        <v>0.155852</v>
      </c>
      <c r="D315" s="56">
        <v>0.155852</v>
      </c>
      <c r="E315" s="56">
        <v>0</v>
      </c>
    </row>
    <row r="316" spans="1:5">
      <c r="A316" s="47">
        <v>30113</v>
      </c>
      <c r="B316" s="55" t="s">
        <v>185</v>
      </c>
      <c r="C316" s="56">
        <f t="shared" si="14"/>
        <v>2.301444</v>
      </c>
      <c r="D316" s="56">
        <v>2.301444</v>
      </c>
      <c r="E316" s="56">
        <v>0</v>
      </c>
    </row>
    <row r="317" spans="1:5">
      <c r="A317" s="47">
        <v>30199</v>
      </c>
      <c r="B317" s="55" t="s">
        <v>186</v>
      </c>
      <c r="C317" s="56">
        <f t="shared" si="14"/>
        <v>0</v>
      </c>
      <c r="D317" s="56">
        <v>0</v>
      </c>
      <c r="E317" s="56">
        <v>0</v>
      </c>
    </row>
    <row r="318" s="39" customFormat="1" spans="1:5">
      <c r="A318" s="47">
        <v>30201</v>
      </c>
      <c r="B318" s="55" t="s">
        <v>187</v>
      </c>
      <c r="C318" s="56">
        <v>0.36</v>
      </c>
      <c r="D318" s="56">
        <v>0</v>
      </c>
      <c r="E318" s="56">
        <v>0.36</v>
      </c>
    </row>
    <row r="319" s="39" customFormat="1" spans="1:5">
      <c r="A319" s="47">
        <v>30202</v>
      </c>
      <c r="B319" s="55" t="s">
        <v>188</v>
      </c>
      <c r="C319" s="56">
        <v>0.09</v>
      </c>
      <c r="D319" s="56">
        <v>0</v>
      </c>
      <c r="E319" s="56">
        <v>0.09</v>
      </c>
    </row>
    <row r="320" s="39" customFormat="1" spans="1:5">
      <c r="A320" s="47">
        <v>30205</v>
      </c>
      <c r="B320" s="57" t="s">
        <v>189</v>
      </c>
      <c r="C320" s="56">
        <v>0.06</v>
      </c>
      <c r="D320" s="56">
        <v>0</v>
      </c>
      <c r="E320" s="56">
        <v>0.06</v>
      </c>
    </row>
    <row r="321" s="39" customFormat="1" spans="1:5">
      <c r="A321" s="47">
        <v>30206</v>
      </c>
      <c r="B321" s="55" t="s">
        <v>190</v>
      </c>
      <c r="C321" s="56">
        <v>0.24</v>
      </c>
      <c r="D321" s="56">
        <v>0</v>
      </c>
      <c r="E321" s="56">
        <v>0.24</v>
      </c>
    </row>
    <row r="322" s="39" customFormat="1" spans="1:5">
      <c r="A322" s="47">
        <v>30207</v>
      </c>
      <c r="B322" s="55" t="s">
        <v>191</v>
      </c>
      <c r="C322" s="56">
        <v>0.168</v>
      </c>
      <c r="D322" s="56">
        <v>0</v>
      </c>
      <c r="E322" s="56">
        <v>0.168</v>
      </c>
    </row>
    <row r="323" s="39" customFormat="1" spans="1:5">
      <c r="A323" s="47">
        <v>30211</v>
      </c>
      <c r="B323" s="55" t="s">
        <v>192</v>
      </c>
      <c r="C323" s="56">
        <v>0.99</v>
      </c>
      <c r="D323" s="56">
        <v>0</v>
      </c>
      <c r="E323" s="56">
        <v>0.99</v>
      </c>
    </row>
    <row r="324" s="39" customFormat="1" spans="1:5">
      <c r="A324" s="47">
        <v>30213</v>
      </c>
      <c r="B324" s="55" t="s">
        <v>193</v>
      </c>
      <c r="C324" s="56">
        <v>0.12</v>
      </c>
      <c r="D324" s="56">
        <v>0</v>
      </c>
      <c r="E324" s="56">
        <v>0.12</v>
      </c>
    </row>
    <row r="325" s="39" customFormat="1" spans="1:5">
      <c r="A325" s="47">
        <v>30215</v>
      </c>
      <c r="B325" s="55" t="s">
        <v>194</v>
      </c>
      <c r="C325" s="56">
        <v>0.12</v>
      </c>
      <c r="D325" s="56">
        <v>0</v>
      </c>
      <c r="E325" s="56">
        <v>0.12</v>
      </c>
    </row>
    <row r="326" s="39" customFormat="1" spans="1:5">
      <c r="A326" s="47">
        <v>30216</v>
      </c>
      <c r="B326" s="55" t="s">
        <v>195</v>
      </c>
      <c r="C326" s="56">
        <v>0.18</v>
      </c>
      <c r="D326" s="56">
        <v>0</v>
      </c>
      <c r="E326" s="56">
        <v>0.18</v>
      </c>
    </row>
    <row r="327" s="39" customFormat="1" spans="1:5">
      <c r="A327" s="47">
        <v>30217</v>
      </c>
      <c r="B327" s="55" t="s">
        <v>196</v>
      </c>
      <c r="C327" s="56">
        <v>0.027</v>
      </c>
      <c r="D327" s="56">
        <v>0</v>
      </c>
      <c r="E327" s="56">
        <v>0.027</v>
      </c>
    </row>
    <row r="328" s="39" customFormat="1" spans="1:5">
      <c r="A328" s="61" t="s">
        <v>219</v>
      </c>
      <c r="B328" s="55" t="s">
        <v>220</v>
      </c>
      <c r="C328" s="56">
        <v>0.3</v>
      </c>
      <c r="D328" s="56">
        <v>0</v>
      </c>
      <c r="E328" s="56">
        <v>0.3</v>
      </c>
    </row>
    <row r="329" s="39" customFormat="1" spans="1:5">
      <c r="A329" s="49" t="s">
        <v>201</v>
      </c>
      <c r="B329" s="55" t="s">
        <v>202</v>
      </c>
      <c r="C329" s="56">
        <v>0.38</v>
      </c>
      <c r="D329" s="56">
        <v>0</v>
      </c>
      <c r="E329" s="56">
        <v>0.383574</v>
      </c>
    </row>
    <row r="330" s="39" customFormat="1" spans="1:5">
      <c r="A330" s="47">
        <v>30299</v>
      </c>
      <c r="B330" s="55" t="s">
        <v>197</v>
      </c>
      <c r="C330" s="56">
        <v>0.845</v>
      </c>
      <c r="D330" s="56">
        <v>0</v>
      </c>
      <c r="E330" s="56">
        <v>0.845</v>
      </c>
    </row>
    <row r="331" spans="1:5">
      <c r="A331" s="61" t="s">
        <v>205</v>
      </c>
      <c r="B331" s="26" t="s">
        <v>206</v>
      </c>
      <c r="C331" s="56">
        <f>SUM(D331:E331)</f>
        <v>0.16</v>
      </c>
      <c r="D331" s="56">
        <v>0.16</v>
      </c>
      <c r="E331" s="56">
        <v>0</v>
      </c>
    </row>
    <row r="332" spans="1:5">
      <c r="A332" s="61" t="s">
        <v>207</v>
      </c>
      <c r="B332" s="26" t="s">
        <v>208</v>
      </c>
      <c r="C332" s="56">
        <f>SUM(D332:E332)</f>
        <v>1.584</v>
      </c>
      <c r="D332" s="56">
        <v>1.584</v>
      </c>
      <c r="E332" s="56">
        <v>0</v>
      </c>
    </row>
    <row r="333" spans="1:5">
      <c r="A333" s="61" t="s">
        <v>209</v>
      </c>
      <c r="B333" s="26" t="s">
        <v>210</v>
      </c>
      <c r="C333" s="56">
        <f>SUM(D333:E333)</f>
        <v>4.992</v>
      </c>
      <c r="D333" s="56">
        <v>4.992</v>
      </c>
      <c r="E333" s="56">
        <v>0</v>
      </c>
    </row>
    <row r="334" spans="1:5">
      <c r="A334" s="61" t="s">
        <v>211</v>
      </c>
      <c r="B334" s="26" t="s">
        <v>212</v>
      </c>
      <c r="C334" s="56">
        <f>SUM(D334:E334)</f>
        <v>0.006</v>
      </c>
      <c r="D334" s="56">
        <v>0.006</v>
      </c>
      <c r="E334" s="56">
        <v>0</v>
      </c>
    </row>
    <row r="335" s="40" customFormat="1" spans="1:5">
      <c r="A335" s="58" t="s">
        <v>226</v>
      </c>
      <c r="B335" s="62" t="s">
        <v>227</v>
      </c>
      <c r="C335" s="54">
        <f>SUM(C336:C363)</f>
        <v>21.601745</v>
      </c>
      <c r="D335" s="54">
        <f>SUM(D336:D363)</f>
        <v>18.652999</v>
      </c>
      <c r="E335" s="54">
        <f>SUM(E336:E363)</f>
        <v>2.948746</v>
      </c>
    </row>
    <row r="336" spans="1:5">
      <c r="A336" s="49" t="s">
        <v>175</v>
      </c>
      <c r="B336" s="55" t="s">
        <v>176</v>
      </c>
      <c r="C336" s="56">
        <f t="shared" ref="C336:C357" si="15">SUM(D336:E336)</f>
        <v>4.812</v>
      </c>
      <c r="D336" s="56">
        <v>4.812</v>
      </c>
      <c r="E336" s="56">
        <v>0</v>
      </c>
    </row>
    <row r="337" spans="1:5">
      <c r="A337" s="49" t="s">
        <v>177</v>
      </c>
      <c r="B337" s="55" t="s">
        <v>178</v>
      </c>
      <c r="C337" s="56">
        <f t="shared" si="15"/>
        <v>3.8952</v>
      </c>
      <c r="D337" s="56">
        <v>3.8952</v>
      </c>
      <c r="E337" s="56">
        <v>0</v>
      </c>
    </row>
    <row r="338" spans="1:5">
      <c r="A338" s="47">
        <v>30103</v>
      </c>
      <c r="B338" s="55" t="s">
        <v>179</v>
      </c>
      <c r="C338" s="56">
        <f t="shared" si="15"/>
        <v>0</v>
      </c>
      <c r="D338" s="56">
        <v>0</v>
      </c>
      <c r="E338" s="56">
        <v>0</v>
      </c>
    </row>
    <row r="339" spans="1:5">
      <c r="A339" s="47">
        <v>30107</v>
      </c>
      <c r="B339" s="55" t="s">
        <v>217</v>
      </c>
      <c r="C339" s="56">
        <f t="shared" si="15"/>
        <v>1.2768</v>
      </c>
      <c r="D339" s="56">
        <v>1.2768</v>
      </c>
      <c r="E339" s="56">
        <v>0</v>
      </c>
    </row>
    <row r="340" spans="1:5">
      <c r="A340" s="47">
        <v>30108</v>
      </c>
      <c r="B340" s="55" t="s">
        <v>180</v>
      </c>
      <c r="C340" s="56">
        <f t="shared" si="15"/>
        <v>1.989968</v>
      </c>
      <c r="D340" s="56">
        <v>1.989968</v>
      </c>
      <c r="E340" s="56">
        <v>0</v>
      </c>
    </row>
    <row r="341" spans="1:5">
      <c r="A341" s="47">
        <v>30109</v>
      </c>
      <c r="B341" s="55" t="s">
        <v>181</v>
      </c>
      <c r="C341" s="56">
        <f t="shared" si="15"/>
        <v>0.994984</v>
      </c>
      <c r="D341" s="56">
        <v>0.994984</v>
      </c>
      <c r="E341" s="56">
        <v>0</v>
      </c>
    </row>
    <row r="342" spans="1:5">
      <c r="A342" s="47">
        <v>30110</v>
      </c>
      <c r="B342" s="55" t="s">
        <v>182</v>
      </c>
      <c r="C342" s="56">
        <f t="shared" si="15"/>
        <v>0.97011</v>
      </c>
      <c r="D342" s="56">
        <v>0.97011</v>
      </c>
      <c r="E342" s="56">
        <v>0</v>
      </c>
    </row>
    <row r="343" spans="1:5">
      <c r="A343" s="47">
        <v>30111</v>
      </c>
      <c r="B343" s="55" t="s">
        <v>183</v>
      </c>
      <c r="C343" s="56">
        <f t="shared" si="15"/>
        <v>0</v>
      </c>
      <c r="D343" s="56">
        <v>0</v>
      </c>
      <c r="E343" s="56">
        <v>0</v>
      </c>
    </row>
    <row r="344" spans="1:5">
      <c r="A344" s="47">
        <v>30112</v>
      </c>
      <c r="B344" s="55" t="s">
        <v>184</v>
      </c>
      <c r="C344" s="56">
        <f t="shared" si="15"/>
        <v>0.101461</v>
      </c>
      <c r="D344" s="56">
        <v>0.101461</v>
      </c>
      <c r="E344" s="56">
        <v>0</v>
      </c>
    </row>
    <row r="345" spans="1:5">
      <c r="A345" s="47">
        <v>30113</v>
      </c>
      <c r="B345" s="55" t="s">
        <v>185</v>
      </c>
      <c r="C345" s="56">
        <f t="shared" si="15"/>
        <v>1.492476</v>
      </c>
      <c r="D345" s="56">
        <v>1.492476</v>
      </c>
      <c r="E345" s="56">
        <v>0</v>
      </c>
    </row>
    <row r="346" spans="1:5">
      <c r="A346" s="47">
        <v>30199</v>
      </c>
      <c r="B346" s="55" t="s">
        <v>186</v>
      </c>
      <c r="C346" s="56">
        <f t="shared" si="15"/>
        <v>0</v>
      </c>
      <c r="D346" s="56">
        <v>0</v>
      </c>
      <c r="E346" s="56">
        <v>0</v>
      </c>
    </row>
    <row r="347" spans="1:5">
      <c r="A347" s="47">
        <v>30201</v>
      </c>
      <c r="B347" s="55" t="s">
        <v>187</v>
      </c>
      <c r="C347" s="56">
        <v>0.24</v>
      </c>
      <c r="D347" s="56">
        <v>0</v>
      </c>
      <c r="E347" s="56">
        <v>0.24</v>
      </c>
    </row>
    <row r="348" spans="1:5">
      <c r="A348" s="47">
        <v>30202</v>
      </c>
      <c r="B348" s="55" t="s">
        <v>188</v>
      </c>
      <c r="C348" s="56">
        <v>0.06</v>
      </c>
      <c r="D348" s="56">
        <v>0</v>
      </c>
      <c r="E348" s="56">
        <v>0.06</v>
      </c>
    </row>
    <row r="349" spans="1:5">
      <c r="A349" s="47">
        <v>30205</v>
      </c>
      <c r="B349" s="57" t="s">
        <v>189</v>
      </c>
      <c r="C349" s="56">
        <v>0.04</v>
      </c>
      <c r="D349" s="56">
        <v>0</v>
      </c>
      <c r="E349" s="56">
        <v>0.04</v>
      </c>
    </row>
    <row r="350" spans="1:5">
      <c r="A350" s="47">
        <v>30206</v>
      </c>
      <c r="B350" s="55" t="s">
        <v>190</v>
      </c>
      <c r="C350" s="56">
        <v>0.16</v>
      </c>
      <c r="D350" s="56">
        <v>0</v>
      </c>
      <c r="E350" s="56">
        <v>0.16</v>
      </c>
    </row>
    <row r="351" spans="1:5">
      <c r="A351" s="47">
        <v>30207</v>
      </c>
      <c r="B351" s="55" t="s">
        <v>191</v>
      </c>
      <c r="C351" s="56">
        <v>0.112</v>
      </c>
      <c r="D351" s="56">
        <v>0</v>
      </c>
      <c r="E351" s="56">
        <v>0.112</v>
      </c>
    </row>
    <row r="352" spans="1:5">
      <c r="A352" s="47">
        <v>30211</v>
      </c>
      <c r="B352" s="55" t="s">
        <v>192</v>
      </c>
      <c r="C352" s="56">
        <v>0.66</v>
      </c>
      <c r="D352" s="56">
        <v>0</v>
      </c>
      <c r="E352" s="56">
        <v>0.66</v>
      </c>
    </row>
    <row r="353" spans="1:5">
      <c r="A353" s="47">
        <v>30213</v>
      </c>
      <c r="B353" s="55" t="s">
        <v>193</v>
      </c>
      <c r="C353" s="56">
        <v>0.08</v>
      </c>
      <c r="D353" s="56">
        <v>0</v>
      </c>
      <c r="E353" s="56">
        <v>0.08</v>
      </c>
    </row>
    <row r="354" spans="1:5">
      <c r="A354" s="47">
        <v>30215</v>
      </c>
      <c r="B354" s="55" t="s">
        <v>194</v>
      </c>
      <c r="C354" s="56">
        <v>0.08</v>
      </c>
      <c r="D354" s="56">
        <v>0</v>
      </c>
      <c r="E354" s="56">
        <v>0.08</v>
      </c>
    </row>
    <row r="355" spans="1:5">
      <c r="A355" s="47">
        <v>30216</v>
      </c>
      <c r="B355" s="55" t="s">
        <v>195</v>
      </c>
      <c r="C355" s="56">
        <v>0.12</v>
      </c>
      <c r="D355" s="56">
        <v>0</v>
      </c>
      <c r="E355" s="56">
        <v>0.12</v>
      </c>
    </row>
    <row r="356" spans="1:5">
      <c r="A356" s="47">
        <v>30217</v>
      </c>
      <c r="B356" s="55" t="s">
        <v>196</v>
      </c>
      <c r="C356" s="56">
        <v>0.018</v>
      </c>
      <c r="D356" s="56">
        <v>0</v>
      </c>
      <c r="E356" s="56">
        <v>0.018</v>
      </c>
    </row>
    <row r="357" spans="1:5">
      <c r="A357" s="61" t="s">
        <v>219</v>
      </c>
      <c r="B357" s="55" t="s">
        <v>220</v>
      </c>
      <c r="C357" s="56">
        <v>0.3</v>
      </c>
      <c r="D357" s="56">
        <v>0</v>
      </c>
      <c r="E357" s="56">
        <v>0.3</v>
      </c>
    </row>
    <row r="358" s="39" customFormat="1" spans="1:5">
      <c r="A358" s="49" t="s">
        <v>201</v>
      </c>
      <c r="B358" s="55" t="s">
        <v>202</v>
      </c>
      <c r="C358" s="56">
        <f>SUM(D358:E358)</f>
        <v>0.248746</v>
      </c>
      <c r="D358" s="56">
        <v>0</v>
      </c>
      <c r="E358" s="56">
        <v>0.248746</v>
      </c>
    </row>
    <row r="359" spans="1:5">
      <c r="A359" s="47">
        <v>30299</v>
      </c>
      <c r="B359" s="55" t="s">
        <v>197</v>
      </c>
      <c r="C359" s="56">
        <v>0.83</v>
      </c>
      <c r="D359" s="56">
        <v>0</v>
      </c>
      <c r="E359" s="56">
        <v>0.83</v>
      </c>
    </row>
    <row r="360" spans="1:5">
      <c r="A360" s="61" t="s">
        <v>205</v>
      </c>
      <c r="B360" s="26" t="s">
        <v>206</v>
      </c>
      <c r="C360" s="56">
        <f>SUM(D360:E360)</f>
        <v>0</v>
      </c>
      <c r="D360" s="56">
        <v>0</v>
      </c>
      <c r="E360" s="56">
        <v>0</v>
      </c>
    </row>
    <row r="361" spans="1:5">
      <c r="A361" s="61" t="s">
        <v>207</v>
      </c>
      <c r="B361" s="26" t="s">
        <v>208</v>
      </c>
      <c r="C361" s="56">
        <f>SUM(D361:E361)</f>
        <v>0</v>
      </c>
      <c r="D361" s="56">
        <v>0</v>
      </c>
      <c r="E361" s="56">
        <v>0</v>
      </c>
    </row>
    <row r="362" spans="1:5">
      <c r="A362" s="61" t="s">
        <v>209</v>
      </c>
      <c r="B362" s="26" t="s">
        <v>210</v>
      </c>
      <c r="C362" s="56">
        <f>SUM(D362:E362)</f>
        <v>3.12</v>
      </c>
      <c r="D362" s="56">
        <v>3.12</v>
      </c>
      <c r="E362" s="56">
        <v>0</v>
      </c>
    </row>
    <row r="363" spans="1:5">
      <c r="A363" s="61" t="s">
        <v>211</v>
      </c>
      <c r="B363" s="26" t="s">
        <v>212</v>
      </c>
      <c r="C363" s="56">
        <f>SUM(D363:E363)</f>
        <v>0</v>
      </c>
      <c r="D363" s="56">
        <v>0</v>
      </c>
      <c r="E363" s="56">
        <v>0</v>
      </c>
    </row>
    <row r="364" s="40" customFormat="1" spans="1:5">
      <c r="A364" s="58" t="s">
        <v>228</v>
      </c>
      <c r="B364" s="66" t="s">
        <v>229</v>
      </c>
      <c r="C364" s="54">
        <f>SUM(C365:C392)</f>
        <v>82.613376</v>
      </c>
      <c r="D364" s="54">
        <f>SUM(D365:D392)</f>
        <v>74.090762</v>
      </c>
      <c r="E364" s="54">
        <f>SUM(E365:E392)</f>
        <v>8.522614</v>
      </c>
    </row>
    <row r="365" spans="1:5">
      <c r="A365" s="49" t="s">
        <v>175</v>
      </c>
      <c r="B365" s="55" t="s">
        <v>176</v>
      </c>
      <c r="C365" s="56">
        <f t="shared" ref="C365:C386" si="16">SUM(D365:E365)</f>
        <v>23.3244</v>
      </c>
      <c r="D365" s="56">
        <v>23.3244</v>
      </c>
      <c r="E365" s="56">
        <v>0</v>
      </c>
    </row>
    <row r="366" spans="1:5">
      <c r="A366" s="49" t="s">
        <v>177</v>
      </c>
      <c r="B366" s="55" t="s">
        <v>178</v>
      </c>
      <c r="C366" s="56">
        <f t="shared" si="16"/>
        <v>13.2984</v>
      </c>
      <c r="D366" s="56">
        <v>13.2984</v>
      </c>
      <c r="E366" s="56">
        <v>0</v>
      </c>
    </row>
    <row r="367" spans="1:5">
      <c r="A367" s="47">
        <v>30103</v>
      </c>
      <c r="B367" s="55" t="s">
        <v>179</v>
      </c>
      <c r="C367" s="56">
        <f t="shared" si="16"/>
        <v>0</v>
      </c>
      <c r="D367" s="56">
        <v>0</v>
      </c>
      <c r="E367" s="56">
        <v>0</v>
      </c>
    </row>
    <row r="368" spans="1:5">
      <c r="A368" s="47">
        <v>30107</v>
      </c>
      <c r="B368" s="55" t="s">
        <v>217</v>
      </c>
      <c r="C368" s="56">
        <f t="shared" si="16"/>
        <v>3.0996</v>
      </c>
      <c r="D368" s="56">
        <v>3.0996</v>
      </c>
      <c r="E368" s="56">
        <v>0</v>
      </c>
    </row>
    <row r="369" spans="1:5">
      <c r="A369" s="47">
        <v>30108</v>
      </c>
      <c r="B369" s="55" t="s">
        <v>180</v>
      </c>
      <c r="C369" s="56">
        <f t="shared" si="16"/>
        <v>8.180912</v>
      </c>
      <c r="D369" s="56">
        <v>8.180912</v>
      </c>
      <c r="E369" s="56">
        <v>0</v>
      </c>
    </row>
    <row r="370" spans="1:5">
      <c r="A370" s="47">
        <v>30109</v>
      </c>
      <c r="B370" s="55" t="s">
        <v>181</v>
      </c>
      <c r="C370" s="56">
        <f t="shared" si="16"/>
        <v>4.090456</v>
      </c>
      <c r="D370" s="56">
        <v>4.090456</v>
      </c>
      <c r="E370" s="56">
        <v>0</v>
      </c>
    </row>
    <row r="371" spans="1:5">
      <c r="A371" s="47">
        <v>30110</v>
      </c>
      <c r="B371" s="55" t="s">
        <v>182</v>
      </c>
      <c r="C371" s="56">
        <f t="shared" si="16"/>
        <v>3.988194</v>
      </c>
      <c r="D371" s="56">
        <v>3.988194</v>
      </c>
      <c r="E371" s="56">
        <v>0</v>
      </c>
    </row>
    <row r="372" spans="1:5">
      <c r="A372" s="47">
        <v>30111</v>
      </c>
      <c r="B372" s="55" t="s">
        <v>183</v>
      </c>
      <c r="C372" s="56">
        <f t="shared" si="16"/>
        <v>0</v>
      </c>
      <c r="D372" s="56">
        <v>0</v>
      </c>
      <c r="E372" s="56">
        <v>0</v>
      </c>
    </row>
    <row r="373" spans="1:5">
      <c r="A373" s="47">
        <v>30112</v>
      </c>
      <c r="B373" s="55" t="s">
        <v>184</v>
      </c>
      <c r="C373" s="56">
        <f t="shared" si="16"/>
        <v>0.401116</v>
      </c>
      <c r="D373" s="56">
        <v>0.401116</v>
      </c>
      <c r="E373" s="56">
        <v>0</v>
      </c>
    </row>
    <row r="374" spans="1:5">
      <c r="A374" s="47">
        <v>30113</v>
      </c>
      <c r="B374" s="55" t="s">
        <v>185</v>
      </c>
      <c r="C374" s="56">
        <f t="shared" si="16"/>
        <v>6.135684</v>
      </c>
      <c r="D374" s="56">
        <v>6.135684</v>
      </c>
      <c r="E374" s="56">
        <v>0</v>
      </c>
    </row>
    <row r="375" spans="1:5">
      <c r="A375" s="47">
        <v>30199</v>
      </c>
      <c r="B375" s="55" t="s">
        <v>186</v>
      </c>
      <c r="C375" s="56">
        <f t="shared" si="16"/>
        <v>0</v>
      </c>
      <c r="D375" s="56">
        <v>0</v>
      </c>
      <c r="E375" s="56">
        <v>0</v>
      </c>
    </row>
    <row r="376" spans="1:5">
      <c r="A376" s="47">
        <v>30201</v>
      </c>
      <c r="B376" s="55" t="s">
        <v>187</v>
      </c>
      <c r="C376" s="56">
        <v>0.72</v>
      </c>
      <c r="D376" s="56">
        <v>0</v>
      </c>
      <c r="E376" s="56">
        <v>0.72</v>
      </c>
    </row>
    <row r="377" spans="1:5">
      <c r="A377" s="47">
        <v>30202</v>
      </c>
      <c r="B377" s="55" t="s">
        <v>188</v>
      </c>
      <c r="C377" s="56">
        <v>0.18</v>
      </c>
      <c r="D377" s="56">
        <v>0</v>
      </c>
      <c r="E377" s="56">
        <v>0.18</v>
      </c>
    </row>
    <row r="378" spans="1:5">
      <c r="A378" s="47">
        <v>30205</v>
      </c>
      <c r="B378" s="57" t="s">
        <v>189</v>
      </c>
      <c r="C378" s="56">
        <v>0.12</v>
      </c>
      <c r="D378" s="56">
        <v>0</v>
      </c>
      <c r="E378" s="56">
        <v>0.12</v>
      </c>
    </row>
    <row r="379" spans="1:5">
      <c r="A379" s="47">
        <v>30206</v>
      </c>
      <c r="B379" s="55" t="s">
        <v>190</v>
      </c>
      <c r="C379" s="56">
        <v>0.48</v>
      </c>
      <c r="D379" s="56">
        <v>0</v>
      </c>
      <c r="E379" s="56">
        <v>0.48</v>
      </c>
    </row>
    <row r="380" spans="1:5">
      <c r="A380" s="47">
        <v>30207</v>
      </c>
      <c r="B380" s="55" t="s">
        <v>191</v>
      </c>
      <c r="C380" s="56">
        <v>0.336</v>
      </c>
      <c r="D380" s="56">
        <v>0</v>
      </c>
      <c r="E380" s="56">
        <v>0.336</v>
      </c>
    </row>
    <row r="381" spans="1:5">
      <c r="A381" s="47">
        <v>30211</v>
      </c>
      <c r="B381" s="55" t="s">
        <v>192</v>
      </c>
      <c r="C381" s="56">
        <v>1.98</v>
      </c>
      <c r="D381" s="56">
        <v>0</v>
      </c>
      <c r="E381" s="56">
        <v>1.98</v>
      </c>
    </row>
    <row r="382" spans="1:5">
      <c r="A382" s="47">
        <v>30213</v>
      </c>
      <c r="B382" s="55" t="s">
        <v>193</v>
      </c>
      <c r="C382" s="56">
        <v>0.24</v>
      </c>
      <c r="D382" s="56">
        <v>0</v>
      </c>
      <c r="E382" s="56">
        <v>0.24</v>
      </c>
    </row>
    <row r="383" spans="1:5">
      <c r="A383" s="47">
        <v>30215</v>
      </c>
      <c r="B383" s="55" t="s">
        <v>194</v>
      </c>
      <c r="C383" s="56">
        <v>0.24</v>
      </c>
      <c r="D383" s="56">
        <v>0</v>
      </c>
      <c r="E383" s="56">
        <v>0.24</v>
      </c>
    </row>
    <row r="384" spans="1:5">
      <c r="A384" s="47">
        <v>30216</v>
      </c>
      <c r="B384" s="55" t="s">
        <v>195</v>
      </c>
      <c r="C384" s="56">
        <v>0.36</v>
      </c>
      <c r="D384" s="56">
        <v>0</v>
      </c>
      <c r="E384" s="56">
        <v>0.36</v>
      </c>
    </row>
    <row r="385" spans="1:5">
      <c r="A385" s="47">
        <v>30217</v>
      </c>
      <c r="B385" s="55" t="s">
        <v>196</v>
      </c>
      <c r="C385" s="56">
        <v>0.054</v>
      </c>
      <c r="D385" s="56">
        <v>0</v>
      </c>
      <c r="E385" s="56">
        <v>0.054</v>
      </c>
    </row>
    <row r="386" spans="1:5">
      <c r="A386" s="61" t="s">
        <v>219</v>
      </c>
      <c r="B386" s="55" t="s">
        <v>220</v>
      </c>
      <c r="C386" s="39">
        <v>0.3</v>
      </c>
      <c r="D386" s="56">
        <v>0</v>
      </c>
      <c r="E386" s="39">
        <v>0.3</v>
      </c>
    </row>
    <row r="387" s="39" customFormat="1" spans="1:5">
      <c r="A387" s="49" t="s">
        <v>201</v>
      </c>
      <c r="B387" s="55" t="s">
        <v>202</v>
      </c>
      <c r="C387" s="56">
        <f>SUM(D387:E387)</f>
        <v>1.022614</v>
      </c>
      <c r="D387" s="56">
        <v>0</v>
      </c>
      <c r="E387" s="56">
        <v>1.022614</v>
      </c>
    </row>
    <row r="388" spans="1:5">
      <c r="A388" s="47">
        <v>30299</v>
      </c>
      <c r="B388" s="55" t="s">
        <v>197</v>
      </c>
      <c r="C388" s="56">
        <f>2.4+0.09</f>
        <v>2.49</v>
      </c>
      <c r="D388" s="56">
        <v>0</v>
      </c>
      <c r="E388" s="56">
        <f>2.4+0.09</f>
        <v>2.49</v>
      </c>
    </row>
    <row r="389" spans="1:5">
      <c r="A389" s="61" t="s">
        <v>205</v>
      </c>
      <c r="B389" s="26" t="s">
        <v>206</v>
      </c>
      <c r="C389" s="56">
        <f>SUM(D389:E389)</f>
        <v>0.16</v>
      </c>
      <c r="D389" s="56">
        <v>0.16</v>
      </c>
      <c r="E389" s="56">
        <v>0</v>
      </c>
    </row>
    <row r="390" spans="1:5">
      <c r="A390" s="61" t="s">
        <v>207</v>
      </c>
      <c r="B390" s="26" t="s">
        <v>208</v>
      </c>
      <c r="C390" s="56">
        <f>SUM(D390:E390)</f>
        <v>1.584</v>
      </c>
      <c r="D390" s="56">
        <v>1.584</v>
      </c>
      <c r="E390" s="56">
        <v>0</v>
      </c>
    </row>
    <row r="391" spans="1:5">
      <c r="A391" s="61" t="s">
        <v>209</v>
      </c>
      <c r="B391" s="26" t="s">
        <v>210</v>
      </c>
      <c r="C391" s="56">
        <f>SUM(D391:E391)</f>
        <v>9.828</v>
      </c>
      <c r="D391" s="56">
        <v>9.828</v>
      </c>
      <c r="E391" s="56">
        <v>0</v>
      </c>
    </row>
    <row r="392" spans="1:5">
      <c r="A392" s="61" t="s">
        <v>211</v>
      </c>
      <c r="B392" s="26" t="s">
        <v>212</v>
      </c>
      <c r="C392" s="56">
        <f>SUM(D392:E392)</f>
        <v>0</v>
      </c>
      <c r="D392" s="56">
        <v>0</v>
      </c>
      <c r="E392" s="56">
        <v>0</v>
      </c>
    </row>
    <row r="393" s="40" customFormat="1" spans="1:5">
      <c r="A393" s="58" t="s">
        <v>230</v>
      </c>
      <c r="B393" s="66" t="s">
        <v>231</v>
      </c>
      <c r="C393" s="54">
        <f>SUM(C394:C421)</f>
        <v>28.622417</v>
      </c>
      <c r="D393" s="54">
        <f>SUM(D394:D421)</f>
        <v>25.558941</v>
      </c>
      <c r="E393" s="54">
        <f>SUM(E394:E421)</f>
        <v>3.063476</v>
      </c>
    </row>
    <row r="394" spans="1:5">
      <c r="A394" s="49" t="s">
        <v>175</v>
      </c>
      <c r="B394" s="55" t="s">
        <v>176</v>
      </c>
      <c r="C394" s="56">
        <f t="shared" ref="C394:C415" si="17">SUM(D394:E394)</f>
        <v>6.5952</v>
      </c>
      <c r="D394" s="56">
        <v>6.5952</v>
      </c>
      <c r="E394" s="56">
        <v>0</v>
      </c>
    </row>
    <row r="395" spans="1:5">
      <c r="A395" s="49" t="s">
        <v>177</v>
      </c>
      <c r="B395" s="55" t="s">
        <v>178</v>
      </c>
      <c r="C395" s="56">
        <f t="shared" si="17"/>
        <v>3.888</v>
      </c>
      <c r="D395" s="56">
        <v>3.888</v>
      </c>
      <c r="E395" s="56">
        <v>0</v>
      </c>
    </row>
    <row r="396" spans="1:5">
      <c r="A396" s="47">
        <v>30103</v>
      </c>
      <c r="B396" s="55" t="s">
        <v>179</v>
      </c>
      <c r="C396" s="56">
        <f t="shared" si="17"/>
        <v>0</v>
      </c>
      <c r="D396" s="56">
        <v>0</v>
      </c>
      <c r="E396" s="56">
        <v>0</v>
      </c>
    </row>
    <row r="397" spans="1:5">
      <c r="A397" s="47">
        <v>30107</v>
      </c>
      <c r="B397" s="55" t="s">
        <v>217</v>
      </c>
      <c r="C397" s="56">
        <f t="shared" si="17"/>
        <v>1.278</v>
      </c>
      <c r="D397" s="56">
        <v>1.278</v>
      </c>
      <c r="E397" s="56">
        <v>0</v>
      </c>
    </row>
    <row r="398" spans="1:5">
      <c r="A398" s="47">
        <v>30108</v>
      </c>
      <c r="B398" s="55" t="s">
        <v>180</v>
      </c>
      <c r="C398" s="56">
        <f t="shared" si="17"/>
        <v>2.907808</v>
      </c>
      <c r="D398" s="56">
        <v>2.907808</v>
      </c>
      <c r="E398" s="56">
        <v>0</v>
      </c>
    </row>
    <row r="399" spans="1:5">
      <c r="A399" s="47">
        <v>30109</v>
      </c>
      <c r="B399" s="55" t="s">
        <v>181</v>
      </c>
      <c r="C399" s="56">
        <f t="shared" si="17"/>
        <v>1.453904</v>
      </c>
      <c r="D399" s="56">
        <v>1.453904</v>
      </c>
      <c r="E399" s="56">
        <v>0</v>
      </c>
    </row>
    <row r="400" spans="1:5">
      <c r="A400" s="47">
        <v>30110</v>
      </c>
      <c r="B400" s="55" t="s">
        <v>182</v>
      </c>
      <c r="C400" s="56">
        <f t="shared" si="17"/>
        <v>1.417556</v>
      </c>
      <c r="D400" s="56">
        <v>1.417556</v>
      </c>
      <c r="E400" s="56">
        <v>0</v>
      </c>
    </row>
    <row r="401" spans="1:5">
      <c r="A401" s="47">
        <v>30111</v>
      </c>
      <c r="B401" s="55" t="s">
        <v>183</v>
      </c>
      <c r="C401" s="56">
        <f t="shared" si="17"/>
        <v>0</v>
      </c>
      <c r="D401" s="56">
        <v>0</v>
      </c>
      <c r="E401" s="56">
        <v>0</v>
      </c>
    </row>
    <row r="402" spans="1:5">
      <c r="A402" s="47">
        <v>30112</v>
      </c>
      <c r="B402" s="55" t="s">
        <v>184</v>
      </c>
      <c r="C402" s="56">
        <f t="shared" si="17"/>
        <v>0.141617</v>
      </c>
      <c r="D402" s="56">
        <v>0.141617</v>
      </c>
      <c r="E402" s="56">
        <v>0</v>
      </c>
    </row>
    <row r="403" spans="1:5">
      <c r="A403" s="47">
        <v>30113</v>
      </c>
      <c r="B403" s="55" t="s">
        <v>185</v>
      </c>
      <c r="C403" s="56">
        <f t="shared" si="17"/>
        <v>2.180856</v>
      </c>
      <c r="D403" s="56">
        <v>2.180856</v>
      </c>
      <c r="E403" s="56">
        <v>0</v>
      </c>
    </row>
    <row r="404" spans="1:5">
      <c r="A404" s="47">
        <v>30199</v>
      </c>
      <c r="B404" s="55" t="s">
        <v>186</v>
      </c>
      <c r="C404" s="56">
        <f t="shared" si="17"/>
        <v>0</v>
      </c>
      <c r="D404" s="56">
        <v>0</v>
      </c>
      <c r="E404" s="56">
        <v>0</v>
      </c>
    </row>
    <row r="405" spans="1:5">
      <c r="A405" s="47">
        <v>30201</v>
      </c>
      <c r="B405" s="55" t="s">
        <v>187</v>
      </c>
      <c r="C405" s="56">
        <v>0.24</v>
      </c>
      <c r="D405" s="56">
        <v>0</v>
      </c>
      <c r="E405" s="56">
        <v>0.24</v>
      </c>
    </row>
    <row r="406" spans="1:5">
      <c r="A406" s="47">
        <v>30202</v>
      </c>
      <c r="B406" s="55" t="s">
        <v>188</v>
      </c>
      <c r="C406" s="56">
        <v>0.06</v>
      </c>
      <c r="D406" s="56">
        <v>0</v>
      </c>
      <c r="E406" s="56">
        <v>0.06</v>
      </c>
    </row>
    <row r="407" spans="1:5">
      <c r="A407" s="47">
        <v>30205</v>
      </c>
      <c r="B407" s="57" t="s">
        <v>189</v>
      </c>
      <c r="C407" s="56">
        <v>0.04</v>
      </c>
      <c r="D407" s="56">
        <v>0</v>
      </c>
      <c r="E407" s="56">
        <v>0.04</v>
      </c>
    </row>
    <row r="408" spans="1:5">
      <c r="A408" s="47">
        <v>30206</v>
      </c>
      <c r="B408" s="55" t="s">
        <v>190</v>
      </c>
      <c r="C408" s="56">
        <v>0.16</v>
      </c>
      <c r="D408" s="56">
        <v>0</v>
      </c>
      <c r="E408" s="56">
        <v>0.16</v>
      </c>
    </row>
    <row r="409" spans="1:5">
      <c r="A409" s="47">
        <v>30207</v>
      </c>
      <c r="B409" s="55" t="s">
        <v>191</v>
      </c>
      <c r="C409" s="56">
        <v>0.112</v>
      </c>
      <c r="D409" s="56">
        <v>0</v>
      </c>
      <c r="E409" s="56">
        <v>0.112</v>
      </c>
    </row>
    <row r="410" spans="1:5">
      <c r="A410" s="47">
        <v>30211</v>
      </c>
      <c r="B410" s="55" t="s">
        <v>192</v>
      </c>
      <c r="C410" s="56">
        <v>0.66</v>
      </c>
      <c r="D410" s="56">
        <v>0</v>
      </c>
      <c r="E410" s="56">
        <v>0.66</v>
      </c>
    </row>
    <row r="411" spans="1:5">
      <c r="A411" s="47">
        <v>30213</v>
      </c>
      <c r="B411" s="55" t="s">
        <v>193</v>
      </c>
      <c r="C411" s="56">
        <v>0.08</v>
      </c>
      <c r="D411" s="56">
        <v>0</v>
      </c>
      <c r="E411" s="56">
        <v>0.08</v>
      </c>
    </row>
    <row r="412" spans="1:5">
      <c r="A412" s="47">
        <v>30215</v>
      </c>
      <c r="B412" s="55" t="s">
        <v>194</v>
      </c>
      <c r="C412" s="56">
        <v>0.08</v>
      </c>
      <c r="D412" s="56">
        <v>0</v>
      </c>
      <c r="E412" s="56">
        <v>0.08</v>
      </c>
    </row>
    <row r="413" spans="1:5">
      <c r="A413" s="47">
        <v>30216</v>
      </c>
      <c r="B413" s="55" t="s">
        <v>195</v>
      </c>
      <c r="C413" s="56">
        <v>0.12</v>
      </c>
      <c r="D413" s="56">
        <v>0</v>
      </c>
      <c r="E413" s="56">
        <v>0.12</v>
      </c>
    </row>
    <row r="414" spans="1:5">
      <c r="A414" s="47">
        <v>30217</v>
      </c>
      <c r="B414" s="55" t="s">
        <v>196</v>
      </c>
      <c r="C414" s="56">
        <v>0.018</v>
      </c>
      <c r="D414" s="56">
        <v>0</v>
      </c>
      <c r="E414" s="56">
        <v>0.018</v>
      </c>
    </row>
    <row r="415" spans="1:5">
      <c r="A415" s="61" t="s">
        <v>219</v>
      </c>
      <c r="B415" s="55" t="s">
        <v>220</v>
      </c>
      <c r="C415" s="56">
        <v>0.3</v>
      </c>
      <c r="D415" s="56">
        <v>0</v>
      </c>
      <c r="E415" s="56">
        <v>0.3</v>
      </c>
    </row>
    <row r="416" s="39" customFormat="1" spans="1:5">
      <c r="A416" s="49" t="s">
        <v>201</v>
      </c>
      <c r="B416" s="55" t="s">
        <v>202</v>
      </c>
      <c r="C416" s="56">
        <f>SUM(D416:E416)</f>
        <v>0.363476</v>
      </c>
      <c r="D416" s="56">
        <v>0</v>
      </c>
      <c r="E416" s="56">
        <v>0.363476</v>
      </c>
    </row>
    <row r="417" spans="1:5">
      <c r="A417" s="47">
        <v>30299</v>
      </c>
      <c r="B417" s="55" t="s">
        <v>197</v>
      </c>
      <c r="C417" s="56">
        <v>0.83</v>
      </c>
      <c r="D417" s="56">
        <v>0</v>
      </c>
      <c r="E417" s="56">
        <v>0.83</v>
      </c>
    </row>
    <row r="418" spans="1:5">
      <c r="A418" s="61" t="s">
        <v>205</v>
      </c>
      <c r="B418" s="26" t="s">
        <v>206</v>
      </c>
      <c r="C418" s="56">
        <f>SUM(D418:E418)</f>
        <v>0.08</v>
      </c>
      <c r="D418" s="56">
        <v>0.08</v>
      </c>
      <c r="E418" s="56">
        <v>0</v>
      </c>
    </row>
    <row r="419" spans="1:5">
      <c r="A419" s="61" t="s">
        <v>207</v>
      </c>
      <c r="B419" s="26" t="s">
        <v>208</v>
      </c>
      <c r="C419" s="56">
        <f>SUM(D419:E419)</f>
        <v>2.016</v>
      </c>
      <c r="D419" s="56">
        <v>2.016</v>
      </c>
      <c r="E419" s="56">
        <v>0</v>
      </c>
    </row>
    <row r="420" spans="1:5">
      <c r="A420" s="61" t="s">
        <v>209</v>
      </c>
      <c r="B420" s="26" t="s">
        <v>210</v>
      </c>
      <c r="C420" s="56">
        <f>SUM(D420:E420)</f>
        <v>3.588</v>
      </c>
      <c r="D420" s="56">
        <v>3.588</v>
      </c>
      <c r="E420" s="56">
        <v>0</v>
      </c>
    </row>
    <row r="421" spans="1:5">
      <c r="A421" s="61" t="s">
        <v>211</v>
      </c>
      <c r="B421" s="26" t="s">
        <v>212</v>
      </c>
      <c r="C421" s="56">
        <f>SUM(D421:E421)</f>
        <v>0.012</v>
      </c>
      <c r="D421" s="56">
        <v>0.012</v>
      </c>
      <c r="E421" s="56">
        <v>0</v>
      </c>
    </row>
    <row r="422" s="40" customFormat="1" spans="1:5">
      <c r="A422" s="58" t="s">
        <v>232</v>
      </c>
      <c r="B422" s="66" t="s">
        <v>233</v>
      </c>
      <c r="C422" s="54">
        <f>SUM(C423:C450)</f>
        <v>70.43095</v>
      </c>
      <c r="D422" s="54">
        <f>SUM(D423:D450)</f>
        <v>63.167778</v>
      </c>
      <c r="E422" s="54">
        <f>SUM(E423:E450)</f>
        <v>7.263172</v>
      </c>
    </row>
    <row r="423" spans="1:5">
      <c r="A423" s="49" t="s">
        <v>175</v>
      </c>
      <c r="B423" s="55" t="s">
        <v>176</v>
      </c>
      <c r="C423" s="56">
        <f t="shared" ref="C423:C444" si="18">SUM(D423:E423)</f>
        <v>17.5248</v>
      </c>
      <c r="D423" s="56">
        <v>17.5248</v>
      </c>
      <c r="E423" s="56">
        <v>0</v>
      </c>
    </row>
    <row r="424" spans="1:5">
      <c r="A424" s="49" t="s">
        <v>177</v>
      </c>
      <c r="B424" s="55" t="s">
        <v>178</v>
      </c>
      <c r="C424" s="56">
        <f t="shared" si="18"/>
        <v>12.4908</v>
      </c>
      <c r="D424" s="56">
        <v>12.4908</v>
      </c>
      <c r="E424" s="56">
        <v>0</v>
      </c>
    </row>
    <row r="425" spans="1:5">
      <c r="A425" s="47">
        <v>30103</v>
      </c>
      <c r="B425" s="55" t="s">
        <v>179</v>
      </c>
      <c r="C425" s="56">
        <f t="shared" si="18"/>
        <v>0</v>
      </c>
      <c r="D425" s="56">
        <v>0</v>
      </c>
      <c r="E425" s="56">
        <v>0</v>
      </c>
    </row>
    <row r="426" spans="1:5">
      <c r="A426" s="47">
        <v>30107</v>
      </c>
      <c r="B426" s="55" t="s">
        <v>217</v>
      </c>
      <c r="C426" s="56">
        <f t="shared" si="18"/>
        <v>3.4176</v>
      </c>
      <c r="D426" s="56">
        <v>3.4176</v>
      </c>
      <c r="E426" s="56">
        <v>0</v>
      </c>
    </row>
    <row r="427" spans="1:5">
      <c r="A427" s="47">
        <v>30108</v>
      </c>
      <c r="B427" s="55" t="s">
        <v>180</v>
      </c>
      <c r="C427" s="56">
        <f t="shared" si="18"/>
        <v>7.705376</v>
      </c>
      <c r="D427" s="56">
        <v>7.705376</v>
      </c>
      <c r="E427" s="56">
        <v>0</v>
      </c>
    </row>
    <row r="428" spans="1:5">
      <c r="A428" s="47">
        <v>30109</v>
      </c>
      <c r="B428" s="55" t="s">
        <v>181</v>
      </c>
      <c r="C428" s="56">
        <f t="shared" si="18"/>
        <v>3.852688</v>
      </c>
      <c r="D428" s="56">
        <v>3.852688</v>
      </c>
      <c r="E428" s="56">
        <v>0</v>
      </c>
    </row>
    <row r="429" spans="1:5">
      <c r="A429" s="47">
        <v>30110</v>
      </c>
      <c r="B429" s="55" t="s">
        <v>182</v>
      </c>
      <c r="C429" s="56">
        <f t="shared" si="18"/>
        <v>3.756372</v>
      </c>
      <c r="D429" s="56">
        <v>3.756372</v>
      </c>
      <c r="E429" s="56">
        <v>0</v>
      </c>
    </row>
    <row r="430" spans="1:5">
      <c r="A430" s="47">
        <v>30111</v>
      </c>
      <c r="B430" s="55" t="s">
        <v>183</v>
      </c>
      <c r="C430" s="56">
        <f t="shared" si="18"/>
        <v>0</v>
      </c>
      <c r="D430" s="56">
        <v>0</v>
      </c>
      <c r="E430" s="56">
        <v>0</v>
      </c>
    </row>
    <row r="431" spans="1:5">
      <c r="A431" s="47">
        <v>30112</v>
      </c>
      <c r="B431" s="55" t="s">
        <v>184</v>
      </c>
      <c r="C431" s="56">
        <f t="shared" si="18"/>
        <v>0.37311</v>
      </c>
      <c r="D431" s="56">
        <v>0.37311</v>
      </c>
      <c r="E431" s="56">
        <v>0</v>
      </c>
    </row>
    <row r="432" spans="1:5">
      <c r="A432" s="47">
        <v>30113</v>
      </c>
      <c r="B432" s="55" t="s">
        <v>185</v>
      </c>
      <c r="C432" s="56">
        <f t="shared" si="18"/>
        <v>5.779032</v>
      </c>
      <c r="D432" s="56">
        <v>5.779032</v>
      </c>
      <c r="E432" s="56">
        <v>0</v>
      </c>
    </row>
    <row r="433" spans="1:5">
      <c r="A433" s="47">
        <v>30199</v>
      </c>
      <c r="B433" s="55" t="s">
        <v>186</v>
      </c>
      <c r="C433" s="56">
        <f t="shared" si="18"/>
        <v>0</v>
      </c>
      <c r="D433" s="56">
        <v>0</v>
      </c>
      <c r="E433" s="56">
        <v>0</v>
      </c>
    </row>
    <row r="434" spans="1:5">
      <c r="A434" s="47">
        <v>30201</v>
      </c>
      <c r="B434" s="55" t="s">
        <v>187</v>
      </c>
      <c r="C434" s="56">
        <v>0.6</v>
      </c>
      <c r="D434" s="56">
        <v>0</v>
      </c>
      <c r="E434" s="56">
        <v>0.6</v>
      </c>
    </row>
    <row r="435" spans="1:5">
      <c r="A435" s="47">
        <v>30202</v>
      </c>
      <c r="B435" s="55" t="s">
        <v>188</v>
      </c>
      <c r="C435" s="56">
        <v>0.15</v>
      </c>
      <c r="D435" s="56">
        <v>0</v>
      </c>
      <c r="E435" s="56">
        <v>0.15</v>
      </c>
    </row>
    <row r="436" spans="1:5">
      <c r="A436" s="47">
        <v>30205</v>
      </c>
      <c r="B436" s="57" t="s">
        <v>189</v>
      </c>
      <c r="C436" s="56">
        <v>0.1</v>
      </c>
      <c r="D436" s="56">
        <v>0</v>
      </c>
      <c r="E436" s="56">
        <v>0.1</v>
      </c>
    </row>
    <row r="437" spans="1:5">
      <c r="A437" s="47">
        <v>30206</v>
      </c>
      <c r="B437" s="55" t="s">
        <v>190</v>
      </c>
      <c r="C437" s="56">
        <v>0.4</v>
      </c>
      <c r="D437" s="56">
        <v>0</v>
      </c>
      <c r="E437" s="56">
        <v>0.4</v>
      </c>
    </row>
    <row r="438" spans="1:5">
      <c r="A438" s="47">
        <v>30207</v>
      </c>
      <c r="B438" s="55" t="s">
        <v>191</v>
      </c>
      <c r="C438" s="56">
        <v>0.28</v>
      </c>
      <c r="D438" s="56">
        <v>0</v>
      </c>
      <c r="E438" s="56">
        <v>0.28</v>
      </c>
    </row>
    <row r="439" spans="1:5">
      <c r="A439" s="47">
        <v>30211</v>
      </c>
      <c r="B439" s="55" t="s">
        <v>192</v>
      </c>
      <c r="C439" s="56">
        <v>1.65</v>
      </c>
      <c r="D439" s="56">
        <v>0</v>
      </c>
      <c r="E439" s="56">
        <v>1.65</v>
      </c>
    </row>
    <row r="440" spans="1:5">
      <c r="A440" s="47">
        <v>30213</v>
      </c>
      <c r="B440" s="55" t="s">
        <v>193</v>
      </c>
      <c r="C440" s="56">
        <v>0.2</v>
      </c>
      <c r="D440" s="56">
        <v>0</v>
      </c>
      <c r="E440" s="56">
        <v>0.2</v>
      </c>
    </row>
    <row r="441" spans="1:5">
      <c r="A441" s="47">
        <v>30215</v>
      </c>
      <c r="B441" s="55" t="s">
        <v>194</v>
      </c>
      <c r="C441" s="56">
        <v>0.2</v>
      </c>
      <c r="D441" s="56">
        <v>0</v>
      </c>
      <c r="E441" s="56">
        <v>0.2</v>
      </c>
    </row>
    <row r="442" spans="1:5">
      <c r="A442" s="47">
        <v>30216</v>
      </c>
      <c r="B442" s="55" t="s">
        <v>195</v>
      </c>
      <c r="C442" s="56">
        <v>0.3</v>
      </c>
      <c r="D442" s="56">
        <v>0</v>
      </c>
      <c r="E442" s="56">
        <v>0.3</v>
      </c>
    </row>
    <row r="443" spans="1:5">
      <c r="A443" s="47">
        <v>30217</v>
      </c>
      <c r="B443" s="55" t="s">
        <v>196</v>
      </c>
      <c r="C443" s="56">
        <v>0.045</v>
      </c>
      <c r="D443" s="56">
        <v>0</v>
      </c>
      <c r="E443" s="56">
        <v>0.045</v>
      </c>
    </row>
    <row r="444" spans="1:5">
      <c r="A444" s="61" t="s">
        <v>219</v>
      </c>
      <c r="B444" s="55" t="s">
        <v>220</v>
      </c>
      <c r="C444" s="56">
        <v>0.3</v>
      </c>
      <c r="D444" s="56">
        <v>0</v>
      </c>
      <c r="E444" s="56">
        <v>0.3</v>
      </c>
    </row>
    <row r="445" s="39" customFormat="1" spans="1:5">
      <c r="A445" s="49" t="s">
        <v>201</v>
      </c>
      <c r="B445" s="55" t="s">
        <v>202</v>
      </c>
      <c r="C445" s="56">
        <f>SUM(D445:E445)</f>
        <v>0.963172</v>
      </c>
      <c r="D445" s="56">
        <v>0</v>
      </c>
      <c r="E445" s="56">
        <v>0.963172</v>
      </c>
    </row>
    <row r="446" spans="1:5">
      <c r="A446" s="47">
        <v>30299</v>
      </c>
      <c r="B446" s="55" t="s">
        <v>197</v>
      </c>
      <c r="C446" s="56">
        <v>2.075</v>
      </c>
      <c r="D446" s="56">
        <v>0</v>
      </c>
      <c r="E446" s="56">
        <v>2.075</v>
      </c>
    </row>
    <row r="447" spans="1:5">
      <c r="A447" s="61" t="s">
        <v>205</v>
      </c>
      <c r="B447" s="26" t="s">
        <v>206</v>
      </c>
      <c r="C447" s="56">
        <f>SUM(D447:E447)</f>
        <v>0</v>
      </c>
      <c r="D447" s="56">
        <v>0</v>
      </c>
      <c r="E447" s="56">
        <v>0</v>
      </c>
    </row>
    <row r="448" spans="1:5">
      <c r="A448" s="61" t="s">
        <v>207</v>
      </c>
      <c r="B448" s="26" t="s">
        <v>208</v>
      </c>
      <c r="C448" s="56">
        <f>SUM(D448:E448)</f>
        <v>0</v>
      </c>
      <c r="D448" s="56">
        <v>0</v>
      </c>
      <c r="E448" s="56">
        <v>0</v>
      </c>
    </row>
    <row r="449" spans="1:5">
      <c r="A449" s="61" t="s">
        <v>209</v>
      </c>
      <c r="B449" s="26" t="s">
        <v>210</v>
      </c>
      <c r="C449" s="56">
        <f>SUM(D449:E449)</f>
        <v>8.268</v>
      </c>
      <c r="D449" s="56">
        <v>8.268</v>
      </c>
      <c r="E449" s="56">
        <v>0</v>
      </c>
    </row>
    <row r="450" spans="1:5">
      <c r="A450" s="61" t="s">
        <v>211</v>
      </c>
      <c r="B450" s="26" t="s">
        <v>212</v>
      </c>
      <c r="C450" s="56">
        <f>SUM(D450:E450)</f>
        <v>0</v>
      </c>
      <c r="D450" s="56">
        <v>0</v>
      </c>
      <c r="E450" s="56">
        <v>0</v>
      </c>
    </row>
    <row r="451" s="40" customFormat="1" spans="1:5">
      <c r="A451" s="58" t="s">
        <v>234</v>
      </c>
      <c r="B451" s="66" t="s">
        <v>235</v>
      </c>
      <c r="C451" s="54">
        <f>SUM(C452:C479)</f>
        <v>35.938992</v>
      </c>
      <c r="D451" s="54">
        <f>SUM(D452:D479)</f>
        <v>31.547216</v>
      </c>
      <c r="E451" s="54">
        <f>SUM(E452:E479)</f>
        <v>4.391776</v>
      </c>
    </row>
    <row r="452" spans="1:5">
      <c r="A452" s="49" t="s">
        <v>175</v>
      </c>
      <c r="B452" s="55" t="s">
        <v>176</v>
      </c>
      <c r="C452" s="56">
        <f t="shared" ref="C452:C473" si="19">SUM(D452:E452)</f>
        <v>8.1576</v>
      </c>
      <c r="D452" s="56">
        <v>8.1576</v>
      </c>
      <c r="E452" s="56">
        <v>0</v>
      </c>
    </row>
    <row r="453" spans="1:5">
      <c r="A453" s="49" t="s">
        <v>177</v>
      </c>
      <c r="B453" s="55" t="s">
        <v>178</v>
      </c>
      <c r="C453" s="56">
        <f t="shared" si="19"/>
        <v>5.3628</v>
      </c>
      <c r="D453" s="56">
        <v>5.3628</v>
      </c>
      <c r="E453" s="56">
        <v>0</v>
      </c>
    </row>
    <row r="454" spans="1:5">
      <c r="A454" s="47">
        <v>30103</v>
      </c>
      <c r="B454" s="55" t="s">
        <v>179</v>
      </c>
      <c r="C454" s="56">
        <f t="shared" si="19"/>
        <v>0</v>
      </c>
      <c r="D454" s="56">
        <v>0</v>
      </c>
      <c r="E454" s="56">
        <v>0</v>
      </c>
    </row>
    <row r="455" spans="1:5">
      <c r="A455" s="47">
        <v>30107</v>
      </c>
      <c r="B455" s="55" t="s">
        <v>217</v>
      </c>
      <c r="C455" s="56">
        <f t="shared" si="19"/>
        <v>1.9152</v>
      </c>
      <c r="D455" s="56">
        <v>1.9152</v>
      </c>
      <c r="E455" s="56">
        <v>0</v>
      </c>
    </row>
    <row r="456" spans="1:5">
      <c r="A456" s="47">
        <v>30108</v>
      </c>
      <c r="B456" s="55" t="s">
        <v>180</v>
      </c>
      <c r="C456" s="56">
        <f t="shared" si="19"/>
        <v>3.934208</v>
      </c>
      <c r="D456" s="56">
        <v>3.934208</v>
      </c>
      <c r="E456" s="56">
        <v>0</v>
      </c>
    </row>
    <row r="457" spans="1:5">
      <c r="A457" s="47">
        <v>30109</v>
      </c>
      <c r="B457" s="55" t="s">
        <v>181</v>
      </c>
      <c r="C457" s="56">
        <f t="shared" si="19"/>
        <v>1.967104</v>
      </c>
      <c r="D457" s="56">
        <v>1.967104</v>
      </c>
      <c r="E457" s="56">
        <v>0</v>
      </c>
    </row>
    <row r="458" spans="1:5">
      <c r="A458" s="47">
        <v>30110</v>
      </c>
      <c r="B458" s="55" t="s">
        <v>182</v>
      </c>
      <c r="C458" s="56">
        <f t="shared" si="19"/>
        <v>1.917927</v>
      </c>
      <c r="D458" s="56">
        <v>1.917927</v>
      </c>
      <c r="E458" s="56">
        <v>0</v>
      </c>
    </row>
    <row r="459" spans="1:5">
      <c r="A459" s="47">
        <v>30111</v>
      </c>
      <c r="B459" s="55" t="s">
        <v>183</v>
      </c>
      <c r="C459" s="56">
        <f t="shared" si="19"/>
        <v>0</v>
      </c>
      <c r="D459" s="56">
        <v>0</v>
      </c>
      <c r="E459" s="56">
        <v>0</v>
      </c>
    </row>
    <row r="460" spans="1:5">
      <c r="A460" s="47">
        <v>30112</v>
      </c>
      <c r="B460" s="55" t="s">
        <v>184</v>
      </c>
      <c r="C460" s="56">
        <f t="shared" si="19"/>
        <v>0.193721</v>
      </c>
      <c r="D460" s="56">
        <v>0.193721</v>
      </c>
      <c r="E460" s="56">
        <v>0</v>
      </c>
    </row>
    <row r="461" spans="1:5">
      <c r="A461" s="47">
        <v>30113</v>
      </c>
      <c r="B461" s="55" t="s">
        <v>185</v>
      </c>
      <c r="C461" s="56">
        <f t="shared" si="19"/>
        <v>2.950656</v>
      </c>
      <c r="D461" s="56">
        <v>2.950656</v>
      </c>
      <c r="E461" s="56">
        <v>0</v>
      </c>
    </row>
    <row r="462" spans="1:5">
      <c r="A462" s="47">
        <v>30199</v>
      </c>
      <c r="B462" s="55" t="s">
        <v>186</v>
      </c>
      <c r="C462" s="56">
        <f t="shared" si="19"/>
        <v>0</v>
      </c>
      <c r="D462" s="56">
        <v>0</v>
      </c>
      <c r="E462" s="56">
        <v>0</v>
      </c>
    </row>
    <row r="463" spans="1:5">
      <c r="A463" s="47">
        <v>30201</v>
      </c>
      <c r="B463" s="55" t="s">
        <v>187</v>
      </c>
      <c r="C463" s="56">
        <v>0.36</v>
      </c>
      <c r="D463" s="56">
        <v>0</v>
      </c>
      <c r="E463" s="56">
        <v>0.36</v>
      </c>
    </row>
    <row r="464" spans="1:5">
      <c r="A464" s="47">
        <v>30202</v>
      </c>
      <c r="B464" s="55" t="s">
        <v>188</v>
      </c>
      <c r="C464" s="56">
        <v>0.09</v>
      </c>
      <c r="D464" s="56">
        <v>0</v>
      </c>
      <c r="E464" s="56">
        <v>0.09</v>
      </c>
    </row>
    <row r="465" spans="1:5">
      <c r="A465" s="47">
        <v>30205</v>
      </c>
      <c r="B465" s="57" t="s">
        <v>189</v>
      </c>
      <c r="C465" s="56">
        <v>0.06</v>
      </c>
      <c r="D465" s="56">
        <v>0</v>
      </c>
      <c r="E465" s="56">
        <v>0.06</v>
      </c>
    </row>
    <row r="466" spans="1:5">
      <c r="A466" s="47">
        <v>30206</v>
      </c>
      <c r="B466" s="55" t="s">
        <v>190</v>
      </c>
      <c r="C466" s="56">
        <v>0.24</v>
      </c>
      <c r="D466" s="56">
        <v>0</v>
      </c>
      <c r="E466" s="56">
        <v>0.24</v>
      </c>
    </row>
    <row r="467" spans="1:5">
      <c r="A467" s="47">
        <v>30207</v>
      </c>
      <c r="B467" s="55" t="s">
        <v>191</v>
      </c>
      <c r="C467" s="56">
        <v>0.168</v>
      </c>
      <c r="D467" s="56">
        <v>0</v>
      </c>
      <c r="E467" s="56">
        <v>0.168</v>
      </c>
    </row>
    <row r="468" spans="1:5">
      <c r="A468" s="47">
        <v>30211</v>
      </c>
      <c r="B468" s="55" t="s">
        <v>192</v>
      </c>
      <c r="C468" s="56">
        <v>0.99</v>
      </c>
      <c r="D468" s="56">
        <v>0</v>
      </c>
      <c r="E468" s="56">
        <v>0.99</v>
      </c>
    </row>
    <row r="469" spans="1:5">
      <c r="A469" s="47">
        <v>30213</v>
      </c>
      <c r="B469" s="55" t="s">
        <v>193</v>
      </c>
      <c r="C469" s="56">
        <v>0.12</v>
      </c>
      <c r="D469" s="56">
        <v>0</v>
      </c>
      <c r="E469" s="56">
        <v>0.12</v>
      </c>
    </row>
    <row r="470" spans="1:5">
      <c r="A470" s="47">
        <v>30215</v>
      </c>
      <c r="B470" s="55" t="s">
        <v>194</v>
      </c>
      <c r="C470" s="56">
        <v>0.12</v>
      </c>
      <c r="D470" s="56">
        <v>0</v>
      </c>
      <c r="E470" s="56">
        <v>0.12</v>
      </c>
    </row>
    <row r="471" spans="1:5">
      <c r="A471" s="47">
        <v>30216</v>
      </c>
      <c r="B471" s="55" t="s">
        <v>195</v>
      </c>
      <c r="C471" s="56">
        <v>0.18</v>
      </c>
      <c r="D471" s="56">
        <v>0</v>
      </c>
      <c r="E471" s="56">
        <v>0.18</v>
      </c>
    </row>
    <row r="472" spans="1:5">
      <c r="A472" s="47">
        <v>30217</v>
      </c>
      <c r="B472" s="55" t="s">
        <v>196</v>
      </c>
      <c r="C472" s="56">
        <v>0.027</v>
      </c>
      <c r="D472" s="56">
        <v>0</v>
      </c>
      <c r="E472" s="56">
        <v>0.027</v>
      </c>
    </row>
    <row r="473" spans="1:5">
      <c r="A473" s="61" t="s">
        <v>219</v>
      </c>
      <c r="B473" s="55" t="s">
        <v>220</v>
      </c>
      <c r="C473" s="56">
        <v>0.3</v>
      </c>
      <c r="D473" s="56">
        <v>0</v>
      </c>
      <c r="E473" s="56">
        <v>0.3</v>
      </c>
    </row>
    <row r="474" s="39" customFormat="1" spans="1:5">
      <c r="A474" s="49" t="s">
        <v>201</v>
      </c>
      <c r="B474" s="55" t="s">
        <v>202</v>
      </c>
      <c r="C474" s="56">
        <f>SUM(D474:E474)</f>
        <v>0.491776</v>
      </c>
      <c r="D474" s="56">
        <v>0</v>
      </c>
      <c r="E474" s="56">
        <v>0.491776</v>
      </c>
    </row>
    <row r="475" spans="1:5">
      <c r="A475" s="47">
        <v>30299</v>
      </c>
      <c r="B475" s="55" t="s">
        <v>197</v>
      </c>
      <c r="C475" s="56">
        <f>0.045+1.2</f>
        <v>1.245</v>
      </c>
      <c r="D475" s="56">
        <v>0</v>
      </c>
      <c r="E475" s="56">
        <f>0.045+1.2</f>
        <v>1.245</v>
      </c>
    </row>
    <row r="476" spans="1:5">
      <c r="A476" s="61" t="s">
        <v>205</v>
      </c>
      <c r="B476" s="26" t="s">
        <v>206</v>
      </c>
      <c r="C476" s="56">
        <f>SUM(D476:E476)</f>
        <v>0</v>
      </c>
      <c r="D476" s="56">
        <v>0</v>
      </c>
      <c r="E476" s="56">
        <v>0</v>
      </c>
    </row>
    <row r="477" spans="1:5">
      <c r="A477" s="61" t="s">
        <v>207</v>
      </c>
      <c r="B477" s="26" t="s">
        <v>208</v>
      </c>
      <c r="C477" s="56">
        <f>SUM(D477:E477)</f>
        <v>0</v>
      </c>
      <c r="D477" s="56">
        <v>0</v>
      </c>
      <c r="E477" s="56">
        <v>0</v>
      </c>
    </row>
    <row r="478" spans="1:5">
      <c r="A478" s="61" t="s">
        <v>209</v>
      </c>
      <c r="B478" s="26" t="s">
        <v>210</v>
      </c>
      <c r="C478" s="56">
        <f>SUM(D478:E478)</f>
        <v>5.148</v>
      </c>
      <c r="D478" s="56">
        <v>5.148</v>
      </c>
      <c r="E478" s="56">
        <v>0</v>
      </c>
    </row>
    <row r="479" spans="1:5">
      <c r="A479" s="61" t="s">
        <v>211</v>
      </c>
      <c r="B479" s="26" t="s">
        <v>212</v>
      </c>
      <c r="C479" s="56">
        <f>SUM(D479:E479)</f>
        <v>0</v>
      </c>
      <c r="D479" s="56">
        <v>0</v>
      </c>
      <c r="E479" s="56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9" sqref="C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236</v>
      </c>
    </row>
    <row r="2" ht="29.45" customHeight="1" spans="1:3">
      <c r="A2" s="11" t="s">
        <v>237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0" t="s">
        <v>238</v>
      </c>
      <c r="B4" s="30" t="s">
        <v>239</v>
      </c>
      <c r="C4" s="30" t="s">
        <v>240</v>
      </c>
    </row>
    <row r="5" ht="17.1" customHeight="1" spans="1:3">
      <c r="A5" s="30" t="s">
        <v>79</v>
      </c>
      <c r="B5" s="31">
        <v>1</v>
      </c>
      <c r="C5" s="31">
        <v>2</v>
      </c>
    </row>
    <row r="6" ht="17.1" customHeight="1" spans="1:3">
      <c r="A6" s="30" t="s">
        <v>9</v>
      </c>
      <c r="B6" s="38">
        <f>+B7+B13+B14</f>
        <v>15.71</v>
      </c>
      <c r="C6" s="38">
        <f>+C7+C13+C14</f>
        <v>15.71</v>
      </c>
    </row>
    <row r="7" ht="17.1" customHeight="1" spans="1:3">
      <c r="A7" s="31" t="s">
        <v>241</v>
      </c>
      <c r="B7" s="38">
        <f>SUM(B8:B10)</f>
        <v>6.71</v>
      </c>
      <c r="C7" s="38">
        <f>SUM(C8:C10)</f>
        <v>6.71</v>
      </c>
    </row>
    <row r="8" ht="17.1" customHeight="1" spans="1:3">
      <c r="A8" s="31" t="s">
        <v>242</v>
      </c>
      <c r="B8" s="38"/>
      <c r="C8" s="38"/>
    </row>
    <row r="9" ht="17.1" customHeight="1" spans="1:3">
      <c r="A9" s="31" t="s">
        <v>243</v>
      </c>
      <c r="B9" s="38">
        <v>0.81</v>
      </c>
      <c r="C9" s="38">
        <v>0.81</v>
      </c>
    </row>
    <row r="10" ht="17.1" customHeight="1" spans="1:3">
      <c r="A10" s="31" t="s">
        <v>244</v>
      </c>
      <c r="B10" s="38">
        <v>5.9</v>
      </c>
      <c r="C10" s="38">
        <v>5.9</v>
      </c>
    </row>
    <row r="11" ht="17.1" customHeight="1" spans="1:3">
      <c r="A11" s="31" t="s">
        <v>245</v>
      </c>
      <c r="B11" s="38">
        <v>5.9</v>
      </c>
      <c r="C11" s="38">
        <v>5.9</v>
      </c>
    </row>
    <row r="12" ht="17.1" customHeight="1" spans="1:3">
      <c r="A12" s="31" t="s">
        <v>246</v>
      </c>
      <c r="B12" s="38"/>
      <c r="C12" s="38"/>
    </row>
    <row r="13" ht="17.1" customHeight="1" spans="1:3">
      <c r="A13" s="31" t="s">
        <v>247</v>
      </c>
      <c r="B13" s="38">
        <v>3.6</v>
      </c>
      <c r="C13" s="38">
        <v>3.6</v>
      </c>
    </row>
    <row r="14" ht="17.1" customHeight="1" spans="1:3">
      <c r="A14" s="31" t="s">
        <v>248</v>
      </c>
      <c r="B14" s="38">
        <v>5.4</v>
      </c>
      <c r="C14" s="38">
        <v>5.4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4" workbookViewId="0">
      <selection activeCell="K19" sqref="K19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249</v>
      </c>
    </row>
    <row r="2" ht="18" customHeight="1" spans="1:6">
      <c r="A2" s="11" t="s">
        <v>250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0" t="s">
        <v>251</v>
      </c>
      <c r="B4" s="30"/>
      <c r="C4" s="30" t="s">
        <v>252</v>
      </c>
      <c r="D4" s="30"/>
      <c r="E4" s="30"/>
      <c r="F4" s="30"/>
    </row>
    <row r="5" ht="17.1" customHeight="1" spans="1:6">
      <c r="A5" s="30" t="s">
        <v>253</v>
      </c>
      <c r="B5" s="30" t="s">
        <v>254</v>
      </c>
      <c r="C5" s="30" t="s">
        <v>255</v>
      </c>
      <c r="D5" s="30" t="s">
        <v>254</v>
      </c>
      <c r="E5" s="30" t="s">
        <v>255</v>
      </c>
      <c r="F5" s="30" t="s">
        <v>254</v>
      </c>
    </row>
    <row r="6" ht="17.1" customHeight="1" spans="1:6">
      <c r="A6" s="31" t="s">
        <v>256</v>
      </c>
      <c r="B6" s="32">
        <f>B7+B8</f>
        <v>1968.887402</v>
      </c>
      <c r="C6" s="31" t="s">
        <v>257</v>
      </c>
      <c r="D6" s="33">
        <v>466.713433</v>
      </c>
      <c r="E6" s="34" t="s">
        <v>258</v>
      </c>
      <c r="F6" s="32">
        <f>SUM(F7:F10)</f>
        <v>1567.35327</v>
      </c>
    </row>
    <row r="7" ht="17.1" customHeight="1" spans="1:6">
      <c r="A7" s="31" t="s">
        <v>259</v>
      </c>
      <c r="B7" s="35">
        <v>1968.887402</v>
      </c>
      <c r="C7" s="31" t="s">
        <v>260</v>
      </c>
      <c r="D7" s="33">
        <v>0</v>
      </c>
      <c r="E7" s="34" t="s">
        <v>261</v>
      </c>
      <c r="F7" s="26">
        <v>1373.739391</v>
      </c>
    </row>
    <row r="8" ht="17.1" customHeight="1" spans="1:6">
      <c r="A8" s="31" t="s">
        <v>262</v>
      </c>
      <c r="B8" s="32">
        <f>SUM(B9:B14)</f>
        <v>0</v>
      </c>
      <c r="C8" s="31" t="s">
        <v>263</v>
      </c>
      <c r="D8" s="33">
        <v>0</v>
      </c>
      <c r="E8" s="34" t="s">
        <v>264</v>
      </c>
      <c r="F8" s="26">
        <v>161.164889</v>
      </c>
    </row>
    <row r="9" ht="17.1" customHeight="1" spans="1:6">
      <c r="A9" s="31" t="s">
        <v>265</v>
      </c>
      <c r="B9" s="32"/>
      <c r="C9" s="31" t="s">
        <v>266</v>
      </c>
      <c r="D9" s="33">
        <v>0.5</v>
      </c>
      <c r="E9" s="34" t="s">
        <v>267</v>
      </c>
      <c r="F9" s="26">
        <v>32.44899</v>
      </c>
    </row>
    <row r="10" ht="17.1" customHeight="1" spans="1:6">
      <c r="A10" s="31" t="s">
        <v>268</v>
      </c>
      <c r="B10" s="32"/>
      <c r="C10" s="31" t="s">
        <v>269</v>
      </c>
      <c r="D10" s="33">
        <v>0</v>
      </c>
      <c r="E10" s="34" t="s">
        <v>270</v>
      </c>
      <c r="F10" s="32"/>
    </row>
    <row r="11" ht="17.1" customHeight="1" spans="1:6">
      <c r="A11" s="31" t="s">
        <v>271</v>
      </c>
      <c r="B11" s="32"/>
      <c r="C11" s="31" t="s">
        <v>272</v>
      </c>
      <c r="D11" s="33">
        <v>0</v>
      </c>
      <c r="E11" s="34" t="s">
        <v>273</v>
      </c>
      <c r="F11" s="32">
        <f>SUM(F12:F21)</f>
        <v>401.534132</v>
      </c>
    </row>
    <row r="12" ht="17.1" customHeight="1" spans="1:6">
      <c r="A12" s="31" t="s">
        <v>274</v>
      </c>
      <c r="B12" s="32"/>
      <c r="C12" s="31" t="s">
        <v>275</v>
      </c>
      <c r="D12" s="33">
        <v>18.337304</v>
      </c>
      <c r="E12" s="34" t="s">
        <v>261</v>
      </c>
      <c r="F12" s="26">
        <v>38.784132</v>
      </c>
    </row>
    <row r="13" ht="17.1" customHeight="1" spans="1:6">
      <c r="A13" s="31" t="s">
        <v>276</v>
      </c>
      <c r="B13" s="32"/>
      <c r="C13" s="31" t="s">
        <v>277</v>
      </c>
      <c r="D13" s="33">
        <v>294.769925</v>
      </c>
      <c r="E13" s="34" t="s">
        <v>264</v>
      </c>
      <c r="F13" s="26">
        <v>196.676</v>
      </c>
    </row>
    <row r="14" ht="17.1" customHeight="1" spans="1:6">
      <c r="A14" s="31" t="s">
        <v>278</v>
      </c>
      <c r="B14" s="32"/>
      <c r="C14" s="31" t="s">
        <v>279</v>
      </c>
      <c r="D14" s="33">
        <v>184.307428</v>
      </c>
      <c r="E14" s="34" t="s">
        <v>267</v>
      </c>
      <c r="F14" s="26">
        <v>166.074</v>
      </c>
    </row>
    <row r="15" ht="17.1" customHeight="1" spans="1:6">
      <c r="A15" s="31" t="s">
        <v>280</v>
      </c>
      <c r="B15" s="32"/>
      <c r="C15" s="31" t="s">
        <v>281</v>
      </c>
      <c r="D15" s="33">
        <v>0</v>
      </c>
      <c r="E15" s="34" t="s">
        <v>282</v>
      </c>
      <c r="F15" s="32"/>
    </row>
    <row r="16" ht="17.1" customHeight="1" spans="1:6">
      <c r="A16" s="31" t="s">
        <v>283</v>
      </c>
      <c r="B16" s="32"/>
      <c r="C16" s="31" t="s">
        <v>284</v>
      </c>
      <c r="D16" s="33">
        <v>262.247089</v>
      </c>
      <c r="E16" s="34" t="s">
        <v>285</v>
      </c>
      <c r="F16" s="32"/>
    </row>
    <row r="17" ht="17.1" customHeight="1" spans="1:6">
      <c r="A17" s="31" t="s">
        <v>286</v>
      </c>
      <c r="B17" s="32">
        <f>SUM(B18:B19)</f>
        <v>0</v>
      </c>
      <c r="C17" s="31" t="s">
        <v>287</v>
      </c>
      <c r="D17" s="33">
        <v>637.942887</v>
      </c>
      <c r="E17" s="34" t="s">
        <v>288</v>
      </c>
      <c r="F17" s="32"/>
    </row>
    <row r="18" ht="17.1" customHeight="1" spans="1:6">
      <c r="A18" s="31" t="s">
        <v>289</v>
      </c>
      <c r="B18" s="32"/>
      <c r="C18" s="31" t="s">
        <v>290</v>
      </c>
      <c r="D18" s="33">
        <v>0</v>
      </c>
      <c r="E18" s="34" t="s">
        <v>291</v>
      </c>
      <c r="F18" s="32"/>
    </row>
    <row r="19" ht="17.1" customHeight="1" spans="1:6">
      <c r="A19" s="31" t="s">
        <v>292</v>
      </c>
      <c r="B19" s="32"/>
      <c r="C19" s="31" t="s">
        <v>293</v>
      </c>
      <c r="D19" s="33">
        <v>0</v>
      </c>
      <c r="E19" s="34" t="s">
        <v>294</v>
      </c>
      <c r="F19" s="32"/>
    </row>
    <row r="20" ht="17.1" customHeight="1" spans="1:6">
      <c r="A20" s="31" t="s">
        <v>295</v>
      </c>
      <c r="B20" s="32">
        <f>SUM(B21:B23)</f>
        <v>0</v>
      </c>
      <c r="C20" s="31" t="s">
        <v>296</v>
      </c>
      <c r="D20" s="33">
        <v>0</v>
      </c>
      <c r="E20" s="34" t="s">
        <v>297</v>
      </c>
      <c r="F20" s="32"/>
    </row>
    <row r="21" ht="17.1" customHeight="1" spans="1:6">
      <c r="A21" s="31" t="s">
        <v>298</v>
      </c>
      <c r="B21" s="32"/>
      <c r="C21" s="31" t="s">
        <v>299</v>
      </c>
      <c r="D21" s="33">
        <v>0</v>
      </c>
      <c r="E21" s="34" t="s">
        <v>300</v>
      </c>
      <c r="F21" s="32"/>
    </row>
    <row r="22" ht="17.1" customHeight="1" spans="1:6">
      <c r="A22" s="31" t="s">
        <v>301</v>
      </c>
      <c r="B22" s="32"/>
      <c r="C22" s="31" t="s">
        <v>302</v>
      </c>
      <c r="D22" s="33">
        <v>0</v>
      </c>
      <c r="E22" s="34"/>
      <c r="F22" s="32"/>
    </row>
    <row r="23" ht="17.1" customHeight="1" spans="1:6">
      <c r="A23" s="31" t="s">
        <v>303</v>
      </c>
      <c r="B23" s="32"/>
      <c r="C23" s="31" t="s">
        <v>304</v>
      </c>
      <c r="D23" s="33">
        <v>0</v>
      </c>
      <c r="E23" s="34"/>
      <c r="F23" s="32"/>
    </row>
    <row r="24" ht="17.1" customHeight="1" spans="1:6">
      <c r="A24" s="31"/>
      <c r="B24" s="32"/>
      <c r="C24" s="31" t="s">
        <v>305</v>
      </c>
      <c r="D24" s="33">
        <v>104.069336</v>
      </c>
      <c r="E24" s="34"/>
      <c r="F24" s="32"/>
    </row>
    <row r="25" ht="17.1" customHeight="1" spans="1:6">
      <c r="A25" s="31"/>
      <c r="B25" s="32"/>
      <c r="C25" s="31" t="s">
        <v>306</v>
      </c>
      <c r="D25" s="33">
        <v>0</v>
      </c>
      <c r="E25" s="34"/>
      <c r="F25" s="32"/>
    </row>
    <row r="26" ht="17.1" customHeight="1" spans="1:6">
      <c r="A26" s="31"/>
      <c r="B26" s="36"/>
      <c r="C26" s="31" t="s">
        <v>307</v>
      </c>
      <c r="D26" s="33">
        <v>0</v>
      </c>
      <c r="E26" s="31"/>
      <c r="F26" s="36"/>
    </row>
    <row r="27" ht="17.1" customHeight="1" spans="1:6">
      <c r="A27" s="31"/>
      <c r="B27" s="32"/>
      <c r="C27" s="31" t="s">
        <v>308</v>
      </c>
      <c r="D27" s="33">
        <v>0</v>
      </c>
      <c r="E27" s="34"/>
      <c r="F27" s="32"/>
    </row>
    <row r="28" ht="17.1" customHeight="1" spans="1:6">
      <c r="A28" s="31"/>
      <c r="B28" s="32"/>
      <c r="C28" s="31" t="s">
        <v>309</v>
      </c>
      <c r="D28" s="33">
        <v>0</v>
      </c>
      <c r="E28" s="34"/>
      <c r="F28" s="32"/>
    </row>
    <row r="29" ht="17.1" customHeight="1" spans="1:6">
      <c r="A29" s="31"/>
      <c r="B29" s="32"/>
      <c r="C29" s="31" t="s">
        <v>310</v>
      </c>
      <c r="D29" s="33">
        <v>0</v>
      </c>
      <c r="E29" s="34"/>
      <c r="F29" s="32"/>
    </row>
    <row r="30" ht="17.1" customHeight="1" spans="1:6">
      <c r="A30" s="31"/>
      <c r="B30" s="32"/>
      <c r="C30" s="31" t="s">
        <v>311</v>
      </c>
      <c r="D30" s="33">
        <v>0</v>
      </c>
      <c r="E30" s="34"/>
      <c r="F30" s="32"/>
    </row>
    <row r="31" ht="17.1" customHeight="1" spans="1:6">
      <c r="A31" s="31"/>
      <c r="B31" s="32"/>
      <c r="C31" s="31" t="s">
        <v>312</v>
      </c>
      <c r="D31" s="33">
        <v>0</v>
      </c>
      <c r="E31" s="34"/>
      <c r="F31" s="32"/>
    </row>
    <row r="32" ht="17.1" customHeight="1" spans="1:6">
      <c r="A32" s="31"/>
      <c r="B32" s="32"/>
      <c r="C32" s="31" t="s">
        <v>313</v>
      </c>
      <c r="D32" s="33">
        <v>0</v>
      </c>
      <c r="E32" s="34"/>
      <c r="F32" s="32"/>
    </row>
    <row r="33" ht="17.1" customHeight="1" spans="1:6">
      <c r="A33" s="31"/>
      <c r="B33" s="32"/>
      <c r="C33" s="31" t="s">
        <v>314</v>
      </c>
      <c r="D33" s="33">
        <v>0</v>
      </c>
      <c r="E33" s="34"/>
      <c r="F33" s="32"/>
    </row>
    <row r="34" ht="17.1" customHeight="1" spans="1:6">
      <c r="A34" s="31"/>
      <c r="B34" s="32"/>
      <c r="C34" s="31"/>
      <c r="D34" s="32"/>
      <c r="E34" s="34"/>
      <c r="F34" s="32"/>
    </row>
    <row r="35" ht="17.1" customHeight="1" spans="1:6">
      <c r="A35" s="37" t="s">
        <v>44</v>
      </c>
      <c r="B35" s="32">
        <f>SUM(B6+B15+B16+B17+B20)</f>
        <v>1968.887402</v>
      </c>
      <c r="C35" s="37" t="s">
        <v>45</v>
      </c>
      <c r="D35" s="32">
        <f>SUM(D6:D33)</f>
        <v>1968.887402</v>
      </c>
      <c r="E35" s="37" t="s">
        <v>45</v>
      </c>
      <c r="F35" s="32">
        <f>F6+F11</f>
        <v>1968.887402</v>
      </c>
    </row>
    <row r="36" ht="17.1" customHeight="1" spans="1:6">
      <c r="A36" s="31" t="s">
        <v>315</v>
      </c>
      <c r="B36" s="32">
        <f>SUM(B37:B41)</f>
        <v>0</v>
      </c>
      <c r="C36" s="31" t="s">
        <v>316</v>
      </c>
      <c r="D36" s="32"/>
      <c r="E36" s="34" t="s">
        <v>317</v>
      </c>
      <c r="F36" s="32">
        <f>SUM(F37:F38)</f>
        <v>0</v>
      </c>
    </row>
    <row r="37" ht="17.1" customHeight="1" spans="1:6">
      <c r="A37" s="31" t="s">
        <v>318</v>
      </c>
      <c r="B37" s="32"/>
      <c r="C37" s="31"/>
      <c r="D37" s="32"/>
      <c r="E37" s="34" t="s">
        <v>319</v>
      </c>
      <c r="F37" s="32"/>
    </row>
    <row r="38" ht="17.1" customHeight="1" spans="1:6">
      <c r="A38" s="31" t="s">
        <v>320</v>
      </c>
      <c r="B38" s="32"/>
      <c r="C38" s="31"/>
      <c r="D38" s="32"/>
      <c r="E38" s="34" t="s">
        <v>321</v>
      </c>
      <c r="F38" s="32"/>
    </row>
    <row r="39" ht="17.1" customHeight="1" spans="1:6">
      <c r="A39" s="31" t="s">
        <v>322</v>
      </c>
      <c r="B39" s="32"/>
      <c r="C39" s="31"/>
      <c r="D39" s="32"/>
      <c r="E39" s="34" t="s">
        <v>323</v>
      </c>
      <c r="F39" s="32"/>
    </row>
    <row r="40" ht="27.2" customHeight="1" spans="1:6">
      <c r="A40" s="31" t="s">
        <v>324</v>
      </c>
      <c r="B40" s="32"/>
      <c r="C40" s="31"/>
      <c r="D40" s="32"/>
      <c r="E40" s="34"/>
      <c r="F40" s="32"/>
    </row>
    <row r="41" ht="27.2" customHeight="1" spans="1:6">
      <c r="A41" s="31" t="s">
        <v>325</v>
      </c>
      <c r="B41" s="32"/>
      <c r="C41" s="31"/>
      <c r="D41" s="32"/>
      <c r="E41" s="34"/>
      <c r="F41" s="32"/>
    </row>
    <row r="42" ht="17.1" customHeight="1" spans="1:6">
      <c r="A42" s="31"/>
      <c r="B42" s="32"/>
      <c r="C42" s="31"/>
      <c r="D42" s="32"/>
      <c r="E42" s="34"/>
      <c r="F42" s="32"/>
    </row>
    <row r="43" ht="17.1" customHeight="1" spans="1:6">
      <c r="A43" s="31"/>
      <c r="B43" s="32"/>
      <c r="C43" s="31"/>
      <c r="D43" s="32"/>
      <c r="E43" s="34"/>
      <c r="F43" s="32"/>
    </row>
    <row r="44" ht="17.1" customHeight="1" spans="1:6">
      <c r="A44" s="37" t="s">
        <v>326</v>
      </c>
      <c r="B44" s="32">
        <f>B35+B36</f>
        <v>1968.887402</v>
      </c>
      <c r="C44" s="37" t="s">
        <v>327</v>
      </c>
      <c r="D44" s="32">
        <f>D35+D36</f>
        <v>1968.887402</v>
      </c>
      <c r="E44" s="37" t="s">
        <v>327</v>
      </c>
      <c r="F44" s="32">
        <f>F35+F36</f>
        <v>1968.887402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4"/>
  <sheetViews>
    <sheetView workbookViewId="0">
      <pane xSplit="8" ySplit="8" topLeftCell="I9" activePane="bottomRight" state="frozen"/>
      <selection/>
      <selection pane="topRight"/>
      <selection pane="bottomLeft"/>
      <selection pane="bottomRight" activeCell="K20" sqref="K20"/>
    </sheetView>
  </sheetViews>
  <sheetFormatPr defaultColWidth="10" defaultRowHeight="13.5"/>
  <cols>
    <col min="1" max="3" width="3" customWidth="1"/>
    <col min="4" max="4" width="9.87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328</v>
      </c>
      <c r="AD1" s="27"/>
    </row>
    <row r="2" ht="26.45" customHeight="1" spans="4:30">
      <c r="D2" s="11" t="s">
        <v>329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8" t="s">
        <v>3</v>
      </c>
      <c r="AD3" s="29"/>
    </row>
    <row r="4" ht="14.25" customHeight="1" spans="1:30">
      <c r="A4" s="12" t="s">
        <v>56</v>
      </c>
      <c r="B4" s="12"/>
      <c r="C4" s="12"/>
      <c r="D4" s="12" t="s">
        <v>330</v>
      </c>
      <c r="E4" s="12" t="s">
        <v>331</v>
      </c>
      <c r="F4" s="12" t="s">
        <v>332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333</v>
      </c>
      <c r="H5" s="12"/>
      <c r="I5" s="12"/>
      <c r="J5" s="12"/>
      <c r="K5" s="12"/>
      <c r="L5" s="12"/>
      <c r="M5" s="12"/>
      <c r="N5" s="12"/>
      <c r="O5" s="12"/>
      <c r="P5" s="12" t="s">
        <v>334</v>
      </c>
      <c r="Q5" s="12" t="s">
        <v>335</v>
      </c>
      <c r="R5" s="12" t="s">
        <v>336</v>
      </c>
      <c r="S5" s="12"/>
      <c r="T5" s="12"/>
      <c r="U5" s="12" t="s">
        <v>337</v>
      </c>
      <c r="V5" s="12"/>
      <c r="W5" s="12"/>
      <c r="X5" s="12"/>
      <c r="Y5" s="12" t="s">
        <v>338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339</v>
      </c>
      <c r="I6" s="12" t="s">
        <v>340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341</v>
      </c>
      <c r="T6" s="12" t="s">
        <v>342</v>
      </c>
      <c r="U6" s="12" t="s">
        <v>66</v>
      </c>
      <c r="V6" s="12" t="s">
        <v>343</v>
      </c>
      <c r="W6" s="12" t="s">
        <v>344</v>
      </c>
      <c r="X6" s="12" t="s">
        <v>342</v>
      </c>
      <c r="Y6" s="12" t="s">
        <v>66</v>
      </c>
      <c r="Z6" s="12" t="s">
        <v>345</v>
      </c>
      <c r="AA6" s="12" t="s">
        <v>346</v>
      </c>
      <c r="AB6" s="12" t="s">
        <v>347</v>
      </c>
      <c r="AC6" s="12" t="s">
        <v>348</v>
      </c>
      <c r="AD6" s="12" t="s">
        <v>349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350</v>
      </c>
      <c r="K7" s="12" t="s">
        <v>351</v>
      </c>
      <c r="L7" s="12" t="s">
        <v>352</v>
      </c>
      <c r="M7" s="12" t="s">
        <v>353</v>
      </c>
      <c r="N7" s="12" t="s">
        <v>354</v>
      </c>
      <c r="O7" s="12" t="s">
        <v>355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18"/>
      <c r="B9" s="22"/>
      <c r="C9" s="23"/>
      <c r="D9" s="24"/>
      <c r="E9" s="25" t="s">
        <v>9</v>
      </c>
      <c r="F9" s="26">
        <v>1968.887402</v>
      </c>
      <c r="G9" s="26">
        <v>1968.887402</v>
      </c>
      <c r="H9" s="26">
        <v>1968.887402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8"/>
      <c r="B10" s="22"/>
      <c r="C10" s="23"/>
      <c r="D10" s="24" t="s">
        <v>80</v>
      </c>
      <c r="E10" s="25" t="s">
        <v>81</v>
      </c>
      <c r="F10" s="26">
        <v>1968.887402</v>
      </c>
      <c r="G10" s="26">
        <v>1968.887402</v>
      </c>
      <c r="H10" s="26">
        <v>1968.887402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8"/>
      <c r="B11" s="22"/>
      <c r="C11" s="23"/>
      <c r="D11" s="24" t="s">
        <v>82</v>
      </c>
      <c r="E11" s="25" t="s">
        <v>83</v>
      </c>
      <c r="F11" s="26">
        <v>809.682667</v>
      </c>
      <c r="G11" s="26">
        <v>809.682667</v>
      </c>
      <c r="H11" s="26">
        <v>809.682667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8" t="s">
        <v>84</v>
      </c>
      <c r="B12" s="22" t="s">
        <v>85</v>
      </c>
      <c r="C12" s="23" t="s">
        <v>86</v>
      </c>
      <c r="D12" s="24" t="s">
        <v>87</v>
      </c>
      <c r="E12" s="25" t="s">
        <v>88</v>
      </c>
      <c r="F12" s="26">
        <v>239.809109</v>
      </c>
      <c r="G12" s="26">
        <v>239.809109</v>
      </c>
      <c r="H12" s="26">
        <v>239.809109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8" t="s">
        <v>84</v>
      </c>
      <c r="B13" s="22" t="s">
        <v>89</v>
      </c>
      <c r="C13" s="23" t="s">
        <v>90</v>
      </c>
      <c r="D13" s="24" t="s">
        <v>87</v>
      </c>
      <c r="E13" s="25" t="s">
        <v>91</v>
      </c>
      <c r="F13" s="26">
        <v>23.814</v>
      </c>
      <c r="G13" s="26">
        <v>23.814</v>
      </c>
      <c r="H13" s="26">
        <v>23.814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18" t="s">
        <v>92</v>
      </c>
      <c r="B14" s="22" t="s">
        <v>90</v>
      </c>
      <c r="C14" s="23" t="s">
        <v>90</v>
      </c>
      <c r="D14" s="24" t="s">
        <v>87</v>
      </c>
      <c r="E14" s="25" t="s">
        <v>93</v>
      </c>
      <c r="F14" s="26">
        <v>0.5</v>
      </c>
      <c r="G14" s="26">
        <v>0.5</v>
      </c>
      <c r="H14" s="26">
        <v>0.5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8" t="s">
        <v>94</v>
      </c>
      <c r="B15" s="22" t="s">
        <v>95</v>
      </c>
      <c r="C15" s="23" t="s">
        <v>86</v>
      </c>
      <c r="D15" s="24" t="s">
        <v>87</v>
      </c>
      <c r="E15" s="25" t="s">
        <v>96</v>
      </c>
      <c r="F15" s="26">
        <v>10.61538</v>
      </c>
      <c r="G15" s="26">
        <v>10.61538</v>
      </c>
      <c r="H15" s="26">
        <v>10.61538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8" t="s">
        <v>94</v>
      </c>
      <c r="B16" s="22" t="s">
        <v>95</v>
      </c>
      <c r="C16" s="23" t="s">
        <v>95</v>
      </c>
      <c r="D16" s="24" t="s">
        <v>87</v>
      </c>
      <c r="E16" s="25" t="s">
        <v>97</v>
      </c>
      <c r="F16" s="26">
        <v>35.810012</v>
      </c>
      <c r="G16" s="26">
        <v>35.810012</v>
      </c>
      <c r="H16" s="26">
        <v>35.810012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8" t="s">
        <v>94</v>
      </c>
      <c r="B17" s="22" t="s">
        <v>95</v>
      </c>
      <c r="C17" s="23" t="s">
        <v>98</v>
      </c>
      <c r="D17" s="24" t="s">
        <v>87</v>
      </c>
      <c r="E17" s="25" t="s">
        <v>99</v>
      </c>
      <c r="F17" s="26">
        <v>17.905006</v>
      </c>
      <c r="G17" s="26">
        <v>17.905006</v>
      </c>
      <c r="H17" s="26">
        <v>17.905006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8" t="s">
        <v>100</v>
      </c>
      <c r="B18" s="22" t="s">
        <v>101</v>
      </c>
      <c r="C18" s="23" t="s">
        <v>86</v>
      </c>
      <c r="D18" s="24" t="s">
        <v>87</v>
      </c>
      <c r="E18" s="25" t="s">
        <v>102</v>
      </c>
      <c r="F18" s="26">
        <v>17.457381</v>
      </c>
      <c r="G18" s="26">
        <v>17.457381</v>
      </c>
      <c r="H18" s="26">
        <v>17.457381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8" t="s">
        <v>100</v>
      </c>
      <c r="B19" s="22" t="s">
        <v>101</v>
      </c>
      <c r="C19" s="23" t="s">
        <v>85</v>
      </c>
      <c r="D19" s="24" t="s">
        <v>87</v>
      </c>
      <c r="E19" s="25" t="s">
        <v>103</v>
      </c>
      <c r="F19" s="26">
        <v>8.156271</v>
      </c>
      <c r="G19" s="26">
        <v>8.156271</v>
      </c>
      <c r="H19" s="26">
        <v>8.156271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18" t="s">
        <v>104</v>
      </c>
      <c r="B20" s="22" t="s">
        <v>95</v>
      </c>
      <c r="C20" s="23" t="s">
        <v>86</v>
      </c>
      <c r="D20" s="24" t="s">
        <v>87</v>
      </c>
      <c r="E20" s="25" t="s">
        <v>105</v>
      </c>
      <c r="F20" s="26">
        <v>3</v>
      </c>
      <c r="G20" s="26">
        <v>3</v>
      </c>
      <c r="H20" s="26">
        <v>3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18" t="s">
        <v>106</v>
      </c>
      <c r="B21" s="22" t="s">
        <v>107</v>
      </c>
      <c r="C21" s="23" t="s">
        <v>95</v>
      </c>
      <c r="D21" s="24" t="s">
        <v>87</v>
      </c>
      <c r="E21" s="25" t="s">
        <v>108</v>
      </c>
      <c r="F21" s="26">
        <v>425.758</v>
      </c>
      <c r="G21" s="26">
        <v>425.758</v>
      </c>
      <c r="H21" s="26">
        <v>425.758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18" t="s">
        <v>109</v>
      </c>
      <c r="B22" s="22" t="s">
        <v>110</v>
      </c>
      <c r="C22" s="23" t="s">
        <v>86</v>
      </c>
      <c r="D22" s="24" t="s">
        <v>87</v>
      </c>
      <c r="E22" s="25" t="s">
        <v>111</v>
      </c>
      <c r="F22" s="26">
        <v>26.857508</v>
      </c>
      <c r="G22" s="26">
        <v>26.857508</v>
      </c>
      <c r="H22" s="26">
        <v>26.857508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18"/>
      <c r="B23" s="22"/>
      <c r="C23" s="23"/>
      <c r="D23" s="24" t="s">
        <v>112</v>
      </c>
      <c r="E23" s="25" t="s">
        <v>113</v>
      </c>
      <c r="F23" s="26">
        <v>61.963741</v>
      </c>
      <c r="G23" s="26">
        <v>61.963741</v>
      </c>
      <c r="H23" s="26">
        <v>61.963741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18" t="s">
        <v>84</v>
      </c>
      <c r="B24" s="22" t="s">
        <v>86</v>
      </c>
      <c r="C24" s="23" t="s">
        <v>86</v>
      </c>
      <c r="D24" s="24" t="s">
        <v>87</v>
      </c>
      <c r="E24" s="25" t="s">
        <v>114</v>
      </c>
      <c r="F24" s="26">
        <v>42.379555</v>
      </c>
      <c r="G24" s="26">
        <v>42.379555</v>
      </c>
      <c r="H24" s="26">
        <v>42.379555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18" t="s">
        <v>94</v>
      </c>
      <c r="B25" s="22" t="s">
        <v>95</v>
      </c>
      <c r="C25" s="23" t="s">
        <v>95</v>
      </c>
      <c r="D25" s="24" t="s">
        <v>87</v>
      </c>
      <c r="E25" s="25" t="s">
        <v>97</v>
      </c>
      <c r="F25" s="26">
        <v>6.7448</v>
      </c>
      <c r="G25" s="26">
        <v>6.7448</v>
      </c>
      <c r="H25" s="26">
        <v>6.7448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18" t="s">
        <v>94</v>
      </c>
      <c r="B26" s="22" t="s">
        <v>95</v>
      </c>
      <c r="C26" s="23" t="s">
        <v>98</v>
      </c>
      <c r="D26" s="24" t="s">
        <v>87</v>
      </c>
      <c r="E26" s="25" t="s">
        <v>99</v>
      </c>
      <c r="F26" s="26">
        <v>3.3724</v>
      </c>
      <c r="G26" s="26">
        <v>3.3724</v>
      </c>
      <c r="H26" s="26">
        <v>3.3724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18" t="s">
        <v>100</v>
      </c>
      <c r="B27" s="22" t="s">
        <v>101</v>
      </c>
      <c r="C27" s="23" t="s">
        <v>86</v>
      </c>
      <c r="D27" s="24" t="s">
        <v>87</v>
      </c>
      <c r="E27" s="25" t="s">
        <v>102</v>
      </c>
      <c r="F27" s="26">
        <v>3.28809</v>
      </c>
      <c r="G27" s="26">
        <v>3.28809</v>
      </c>
      <c r="H27" s="26">
        <v>3.28809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>
      <c r="A28" s="18" t="s">
        <v>100</v>
      </c>
      <c r="B28" s="22" t="s">
        <v>101</v>
      </c>
      <c r="C28" s="23" t="s">
        <v>85</v>
      </c>
      <c r="D28" s="24" t="s">
        <v>87</v>
      </c>
      <c r="E28" s="25" t="s">
        <v>103</v>
      </c>
      <c r="F28" s="26">
        <v>1.120296</v>
      </c>
      <c r="G28" s="26">
        <v>1.120296</v>
      </c>
      <c r="H28" s="26">
        <v>1.120296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>
      <c r="A29" s="18" t="s">
        <v>109</v>
      </c>
      <c r="B29" s="22" t="s">
        <v>110</v>
      </c>
      <c r="C29" s="23" t="s">
        <v>86</v>
      </c>
      <c r="D29" s="24" t="s">
        <v>87</v>
      </c>
      <c r="E29" s="25" t="s">
        <v>111</v>
      </c>
      <c r="F29" s="26">
        <v>5.0586</v>
      </c>
      <c r="G29" s="26">
        <v>5.0586</v>
      </c>
      <c r="H29" s="26">
        <v>5.0586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>
      <c r="A30" s="18"/>
      <c r="B30" s="22"/>
      <c r="C30" s="23"/>
      <c r="D30" s="24" t="s">
        <v>115</v>
      </c>
      <c r="E30" s="25" t="s">
        <v>116</v>
      </c>
      <c r="F30" s="26">
        <v>99.549254</v>
      </c>
      <c r="G30" s="26">
        <v>99.549254</v>
      </c>
      <c r="H30" s="26">
        <v>99.549254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ht="22.5" spans="1:30">
      <c r="A31" s="18" t="s">
        <v>84</v>
      </c>
      <c r="B31" s="22" t="s">
        <v>117</v>
      </c>
      <c r="C31" s="23" t="s">
        <v>86</v>
      </c>
      <c r="D31" s="24" t="s">
        <v>87</v>
      </c>
      <c r="E31" s="25" t="s">
        <v>118</v>
      </c>
      <c r="F31" s="26">
        <v>68.806533</v>
      </c>
      <c r="G31" s="26">
        <v>68.806533</v>
      </c>
      <c r="H31" s="26">
        <v>68.806533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22.5" spans="1:30">
      <c r="A32" s="18" t="s">
        <v>94</v>
      </c>
      <c r="B32" s="22" t="s">
        <v>95</v>
      </c>
      <c r="C32" s="23" t="s">
        <v>95</v>
      </c>
      <c r="D32" s="24" t="s">
        <v>87</v>
      </c>
      <c r="E32" s="25" t="s">
        <v>97</v>
      </c>
      <c r="F32" s="26">
        <v>10.60216</v>
      </c>
      <c r="G32" s="26">
        <v>10.60216</v>
      </c>
      <c r="H32" s="26">
        <v>10.60216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>
      <c r="A33" s="18" t="s">
        <v>94</v>
      </c>
      <c r="B33" s="22" t="s">
        <v>95</v>
      </c>
      <c r="C33" s="23" t="s">
        <v>98</v>
      </c>
      <c r="D33" s="24" t="s">
        <v>87</v>
      </c>
      <c r="E33" s="25" t="s">
        <v>99</v>
      </c>
      <c r="F33" s="26">
        <v>5.30108</v>
      </c>
      <c r="G33" s="26">
        <v>5.30108</v>
      </c>
      <c r="H33" s="26">
        <v>5.30108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>
      <c r="A34" s="18" t="s">
        <v>100</v>
      </c>
      <c r="B34" s="22" t="s">
        <v>101</v>
      </c>
      <c r="C34" s="23" t="s">
        <v>86</v>
      </c>
      <c r="D34" s="24" t="s">
        <v>87</v>
      </c>
      <c r="E34" s="25" t="s">
        <v>102</v>
      </c>
      <c r="F34" s="26">
        <v>5.168552</v>
      </c>
      <c r="G34" s="26">
        <v>5.168552</v>
      </c>
      <c r="H34" s="26">
        <v>5.168552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>
      <c r="A35" s="18" t="s">
        <v>100</v>
      </c>
      <c r="B35" s="22" t="s">
        <v>101</v>
      </c>
      <c r="C35" s="23" t="s">
        <v>85</v>
      </c>
      <c r="D35" s="24" t="s">
        <v>87</v>
      </c>
      <c r="E35" s="25" t="s">
        <v>103</v>
      </c>
      <c r="F35" s="26">
        <v>1.719309</v>
      </c>
      <c r="G35" s="26">
        <v>1.719309</v>
      </c>
      <c r="H35" s="26">
        <v>1.719309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>
      <c r="A36" s="18" t="s">
        <v>109</v>
      </c>
      <c r="B36" s="22" t="s">
        <v>110</v>
      </c>
      <c r="C36" s="23" t="s">
        <v>86</v>
      </c>
      <c r="D36" s="24" t="s">
        <v>87</v>
      </c>
      <c r="E36" s="25" t="s">
        <v>111</v>
      </c>
      <c r="F36" s="26">
        <v>7.95162</v>
      </c>
      <c r="G36" s="26">
        <v>7.95162</v>
      </c>
      <c r="H36" s="26">
        <v>7.95162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>
      <c r="A37" s="18"/>
      <c r="B37" s="22"/>
      <c r="C37" s="23"/>
      <c r="D37" s="24" t="s">
        <v>119</v>
      </c>
      <c r="E37" s="25" t="s">
        <v>120</v>
      </c>
      <c r="F37" s="26">
        <v>32.549427</v>
      </c>
      <c r="G37" s="26">
        <v>32.549427</v>
      </c>
      <c r="H37" s="26">
        <v>32.549427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>
      <c r="A38" s="18" t="s">
        <v>84</v>
      </c>
      <c r="B38" s="22" t="s">
        <v>121</v>
      </c>
      <c r="C38" s="23" t="s">
        <v>86</v>
      </c>
      <c r="D38" s="24" t="s">
        <v>87</v>
      </c>
      <c r="E38" s="25" t="s">
        <v>122</v>
      </c>
      <c r="F38" s="26">
        <v>22.974772</v>
      </c>
      <c r="G38" s="26">
        <v>22.974772</v>
      </c>
      <c r="H38" s="26">
        <v>22.974772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ht="22.5" spans="1:30">
      <c r="A39" s="18" t="s">
        <v>94</v>
      </c>
      <c r="B39" s="22" t="s">
        <v>95</v>
      </c>
      <c r="C39" s="23" t="s">
        <v>95</v>
      </c>
      <c r="D39" s="24" t="s">
        <v>87</v>
      </c>
      <c r="E39" s="25" t="s">
        <v>97</v>
      </c>
      <c r="F39" s="26">
        <v>3.308736</v>
      </c>
      <c r="G39" s="26">
        <v>3.308736</v>
      </c>
      <c r="H39" s="26">
        <v>3.308736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>
      <c r="A40" s="18" t="s">
        <v>94</v>
      </c>
      <c r="B40" s="22" t="s">
        <v>95</v>
      </c>
      <c r="C40" s="23" t="s">
        <v>98</v>
      </c>
      <c r="D40" s="24" t="s">
        <v>87</v>
      </c>
      <c r="E40" s="25" t="s">
        <v>99</v>
      </c>
      <c r="F40" s="26">
        <v>1.654368</v>
      </c>
      <c r="G40" s="26">
        <v>1.654368</v>
      </c>
      <c r="H40" s="26">
        <v>1.654368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>
      <c r="A41" s="18" t="s">
        <v>100</v>
      </c>
      <c r="B41" s="22" t="s">
        <v>101</v>
      </c>
      <c r="C41" s="23" t="s">
        <v>86</v>
      </c>
      <c r="D41" s="24" t="s">
        <v>87</v>
      </c>
      <c r="E41" s="25" t="s">
        <v>102</v>
      </c>
      <c r="F41" s="26">
        <v>1.613009</v>
      </c>
      <c r="G41" s="26">
        <v>1.613009</v>
      </c>
      <c r="H41" s="26">
        <v>1.613009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>
      <c r="A42" s="18" t="s">
        <v>100</v>
      </c>
      <c r="B42" s="22" t="s">
        <v>101</v>
      </c>
      <c r="C42" s="23" t="s">
        <v>85</v>
      </c>
      <c r="D42" s="24" t="s">
        <v>87</v>
      </c>
      <c r="E42" s="25" t="s">
        <v>103</v>
      </c>
      <c r="F42" s="26">
        <v>0.51699</v>
      </c>
      <c r="G42" s="26">
        <v>0.51699</v>
      </c>
      <c r="H42" s="26">
        <v>0.51699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>
      <c r="A43" s="18" t="s">
        <v>109</v>
      </c>
      <c r="B43" s="22" t="s">
        <v>110</v>
      </c>
      <c r="C43" s="23" t="s">
        <v>86</v>
      </c>
      <c r="D43" s="24" t="s">
        <v>87</v>
      </c>
      <c r="E43" s="25" t="s">
        <v>111</v>
      </c>
      <c r="F43" s="26">
        <v>2.481552</v>
      </c>
      <c r="G43" s="26">
        <v>2.481552</v>
      </c>
      <c r="H43" s="26">
        <v>2.481552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>
      <c r="A44" s="18"/>
      <c r="B44" s="22"/>
      <c r="C44" s="23"/>
      <c r="D44" s="24" t="s">
        <v>123</v>
      </c>
      <c r="E44" s="25" t="s">
        <v>124</v>
      </c>
      <c r="F44" s="26">
        <v>99.639838</v>
      </c>
      <c r="G44" s="26">
        <v>99.639838</v>
      </c>
      <c r="H44" s="26">
        <v>99.639838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>
      <c r="A45" s="18" t="s">
        <v>84</v>
      </c>
      <c r="B45" s="22" t="s">
        <v>98</v>
      </c>
      <c r="C45" s="23" t="s">
        <v>125</v>
      </c>
      <c r="D45" s="24" t="s">
        <v>126</v>
      </c>
      <c r="E45" s="25" t="s">
        <v>127</v>
      </c>
      <c r="F45" s="26">
        <v>68.929464</v>
      </c>
      <c r="G45" s="26">
        <v>68.929464</v>
      </c>
      <c r="H45" s="26">
        <v>68.929464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>
      <c r="A46" s="18" t="s">
        <v>94</v>
      </c>
      <c r="B46" s="22" t="s">
        <v>95</v>
      </c>
      <c r="C46" s="23" t="s">
        <v>110</v>
      </c>
      <c r="D46" s="24" t="s">
        <v>126</v>
      </c>
      <c r="E46" s="25" t="s">
        <v>128</v>
      </c>
      <c r="F46" s="26">
        <v>0.872</v>
      </c>
      <c r="G46" s="26">
        <v>0.872</v>
      </c>
      <c r="H46" s="26">
        <v>0.872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ht="22.5" spans="1:30">
      <c r="A47" s="18" t="s">
        <v>94</v>
      </c>
      <c r="B47" s="22" t="s">
        <v>95</v>
      </c>
      <c r="C47" s="23" t="s">
        <v>95</v>
      </c>
      <c r="D47" s="24" t="s">
        <v>126</v>
      </c>
      <c r="E47" s="25" t="s">
        <v>97</v>
      </c>
      <c r="F47" s="26">
        <v>10.455152</v>
      </c>
      <c r="G47" s="26">
        <v>10.455152</v>
      </c>
      <c r="H47" s="26">
        <v>10.455152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>
      <c r="A48" s="18" t="s">
        <v>94</v>
      </c>
      <c r="B48" s="22" t="s">
        <v>95</v>
      </c>
      <c r="C48" s="23" t="s">
        <v>98</v>
      </c>
      <c r="D48" s="24" t="s">
        <v>126</v>
      </c>
      <c r="E48" s="25" t="s">
        <v>99</v>
      </c>
      <c r="F48" s="26">
        <v>4.579624</v>
      </c>
      <c r="G48" s="26">
        <v>4.579624</v>
      </c>
      <c r="H48" s="26">
        <v>4.579624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>
      <c r="A49" s="18" t="s">
        <v>100</v>
      </c>
      <c r="B49" s="22" t="s">
        <v>101</v>
      </c>
      <c r="C49" s="23" t="s">
        <v>110</v>
      </c>
      <c r="D49" s="24" t="s">
        <v>126</v>
      </c>
      <c r="E49" s="25" t="s">
        <v>129</v>
      </c>
      <c r="F49" s="26">
        <v>5.104086</v>
      </c>
      <c r="G49" s="26">
        <v>5.104086</v>
      </c>
      <c r="H49" s="26">
        <v>5.104086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>
      <c r="A50" s="18" t="s">
        <v>100</v>
      </c>
      <c r="B50" s="22" t="s">
        <v>101</v>
      </c>
      <c r="C50" s="23" t="s">
        <v>85</v>
      </c>
      <c r="D50" s="24" t="s">
        <v>126</v>
      </c>
      <c r="E50" s="25" t="s">
        <v>103</v>
      </c>
      <c r="F50" s="26">
        <v>1.858148</v>
      </c>
      <c r="G50" s="26">
        <v>1.858148</v>
      </c>
      <c r="H50" s="26">
        <v>1.858148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>
      <c r="A51" s="18" t="s">
        <v>109</v>
      </c>
      <c r="B51" s="22" t="s">
        <v>110</v>
      </c>
      <c r="C51" s="23" t="s">
        <v>86</v>
      </c>
      <c r="D51" s="24" t="s">
        <v>126</v>
      </c>
      <c r="E51" s="25" t="s">
        <v>111</v>
      </c>
      <c r="F51" s="26">
        <v>7.841364</v>
      </c>
      <c r="G51" s="26">
        <v>7.841364</v>
      </c>
      <c r="H51" s="26">
        <v>7.841364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ht="22.5" spans="1:30">
      <c r="A52" s="18"/>
      <c r="B52" s="22"/>
      <c r="C52" s="23"/>
      <c r="D52" s="24" t="s">
        <v>130</v>
      </c>
      <c r="E52" s="25" t="s">
        <v>131</v>
      </c>
      <c r="F52" s="26">
        <v>27.961921</v>
      </c>
      <c r="G52" s="26">
        <v>27.961921</v>
      </c>
      <c r="H52" s="26">
        <v>27.961921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>
      <c r="A53" s="18" t="s">
        <v>132</v>
      </c>
      <c r="B53" s="22" t="s">
        <v>133</v>
      </c>
      <c r="C53" s="23" t="s">
        <v>133</v>
      </c>
      <c r="D53" s="24" t="s">
        <v>126</v>
      </c>
      <c r="E53" s="25" t="s">
        <v>134</v>
      </c>
      <c r="F53" s="26">
        <v>18.337304</v>
      </c>
      <c r="G53" s="26">
        <v>18.337304</v>
      </c>
      <c r="H53" s="26">
        <v>18.337304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>
      <c r="A54" s="18" t="s">
        <v>94</v>
      </c>
      <c r="B54" s="22" t="s">
        <v>95</v>
      </c>
      <c r="C54" s="23" t="s">
        <v>110</v>
      </c>
      <c r="D54" s="24" t="s">
        <v>126</v>
      </c>
      <c r="E54" s="25" t="s">
        <v>128</v>
      </c>
      <c r="F54" s="26">
        <v>1.744</v>
      </c>
      <c r="G54" s="26">
        <v>1.744</v>
      </c>
      <c r="H54" s="26">
        <v>1.744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ht="22.5" spans="1:30">
      <c r="A55" s="18" t="s">
        <v>94</v>
      </c>
      <c r="B55" s="22" t="s">
        <v>95</v>
      </c>
      <c r="C55" s="23" t="s">
        <v>95</v>
      </c>
      <c r="D55" s="24" t="s">
        <v>126</v>
      </c>
      <c r="E55" s="25" t="s">
        <v>97</v>
      </c>
      <c r="F55" s="26">
        <v>2.873504</v>
      </c>
      <c r="G55" s="26">
        <v>2.873504</v>
      </c>
      <c r="H55" s="26">
        <v>2.873504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>
      <c r="A56" s="18" t="s">
        <v>94</v>
      </c>
      <c r="B56" s="22" t="s">
        <v>95</v>
      </c>
      <c r="C56" s="23" t="s">
        <v>98</v>
      </c>
      <c r="D56" s="24" t="s">
        <v>126</v>
      </c>
      <c r="E56" s="25" t="s">
        <v>99</v>
      </c>
      <c r="F56" s="26">
        <v>1.436752</v>
      </c>
      <c r="G56" s="26">
        <v>1.436752</v>
      </c>
      <c r="H56" s="26">
        <v>1.436752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>
      <c r="A57" s="18" t="s">
        <v>100</v>
      </c>
      <c r="B57" s="22" t="s">
        <v>101</v>
      </c>
      <c r="C57" s="23" t="s">
        <v>110</v>
      </c>
      <c r="D57" s="24" t="s">
        <v>126</v>
      </c>
      <c r="E57" s="25" t="s">
        <v>129</v>
      </c>
      <c r="F57" s="26">
        <v>1.415233</v>
      </c>
      <c r="G57" s="26">
        <v>1.415233</v>
      </c>
      <c r="H57" s="26">
        <v>1.415233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>
      <c r="A58" s="18" t="s">
        <v>109</v>
      </c>
      <c r="B58" s="22" t="s">
        <v>110</v>
      </c>
      <c r="C58" s="23" t="s">
        <v>86</v>
      </c>
      <c r="D58" s="24" t="s">
        <v>126</v>
      </c>
      <c r="E58" s="25" t="s">
        <v>111</v>
      </c>
      <c r="F58" s="26">
        <v>2.155128</v>
      </c>
      <c r="G58" s="26">
        <v>2.155128</v>
      </c>
      <c r="H58" s="26">
        <v>2.155128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>
      <c r="A59" s="18"/>
      <c r="B59" s="22"/>
      <c r="C59" s="23"/>
      <c r="D59" s="24" t="s">
        <v>135</v>
      </c>
      <c r="E59" s="25" t="s">
        <v>136</v>
      </c>
      <c r="F59" s="26">
        <v>51.604224</v>
      </c>
      <c r="G59" s="26">
        <v>51.604224</v>
      </c>
      <c r="H59" s="26">
        <v>51.604224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>
      <c r="A60" s="18" t="s">
        <v>94</v>
      </c>
      <c r="B60" s="22" t="s">
        <v>95</v>
      </c>
      <c r="C60" s="23" t="s">
        <v>110</v>
      </c>
      <c r="D60" s="24" t="s">
        <v>126</v>
      </c>
      <c r="E60" s="25" t="s">
        <v>128</v>
      </c>
      <c r="F60" s="26">
        <v>0.872</v>
      </c>
      <c r="G60" s="26">
        <v>0.872</v>
      </c>
      <c r="H60" s="26">
        <v>0.872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ht="22.5" spans="1:30">
      <c r="A61" s="18" t="s">
        <v>94</v>
      </c>
      <c r="B61" s="22" t="s">
        <v>95</v>
      </c>
      <c r="C61" s="23" t="s">
        <v>95</v>
      </c>
      <c r="D61" s="24" t="s">
        <v>126</v>
      </c>
      <c r="E61" s="25" t="s">
        <v>97</v>
      </c>
      <c r="F61" s="26">
        <v>5.648864</v>
      </c>
      <c r="G61" s="26">
        <v>5.648864</v>
      </c>
      <c r="H61" s="26">
        <v>5.648864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>
      <c r="A62" s="18" t="s">
        <v>94</v>
      </c>
      <c r="B62" s="22" t="s">
        <v>95</v>
      </c>
      <c r="C62" s="23" t="s">
        <v>98</v>
      </c>
      <c r="D62" s="24" t="s">
        <v>126</v>
      </c>
      <c r="E62" s="25" t="s">
        <v>99</v>
      </c>
      <c r="F62" s="26">
        <v>2.824432</v>
      </c>
      <c r="G62" s="26">
        <v>2.824432</v>
      </c>
      <c r="H62" s="26">
        <v>2.824432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>
      <c r="A63" s="18" t="s">
        <v>100</v>
      </c>
      <c r="B63" s="22" t="s">
        <v>101</v>
      </c>
      <c r="C63" s="23" t="s">
        <v>110</v>
      </c>
      <c r="D63" s="24" t="s">
        <v>126</v>
      </c>
      <c r="E63" s="25" t="s">
        <v>129</v>
      </c>
      <c r="F63" s="26">
        <v>2.775421</v>
      </c>
      <c r="G63" s="26">
        <v>2.775421</v>
      </c>
      <c r="H63" s="26">
        <v>2.775421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>
      <c r="A64" s="18" t="s">
        <v>106</v>
      </c>
      <c r="B64" s="22" t="s">
        <v>110</v>
      </c>
      <c r="C64" s="23" t="s">
        <v>137</v>
      </c>
      <c r="D64" s="24" t="s">
        <v>126</v>
      </c>
      <c r="E64" s="25" t="s">
        <v>138</v>
      </c>
      <c r="F64" s="26">
        <v>35.246859</v>
      </c>
      <c r="G64" s="26">
        <v>35.246859</v>
      </c>
      <c r="H64" s="26">
        <v>35.246859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>
      <c r="A65" s="18" t="s">
        <v>109</v>
      </c>
      <c r="B65" s="22" t="s">
        <v>110</v>
      </c>
      <c r="C65" s="23" t="s">
        <v>86</v>
      </c>
      <c r="D65" s="24" t="s">
        <v>126</v>
      </c>
      <c r="E65" s="25" t="s">
        <v>111</v>
      </c>
      <c r="F65" s="26">
        <v>4.236648</v>
      </c>
      <c r="G65" s="26">
        <v>4.236648</v>
      </c>
      <c r="H65" s="26">
        <v>4.236648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ht="22.5" spans="1:30">
      <c r="A66" s="18"/>
      <c r="B66" s="22"/>
      <c r="C66" s="23"/>
      <c r="D66" s="24" t="s">
        <v>139</v>
      </c>
      <c r="E66" s="25" t="s">
        <v>140</v>
      </c>
      <c r="F66" s="26">
        <v>134.307127</v>
      </c>
      <c r="G66" s="26">
        <v>134.307127</v>
      </c>
      <c r="H66" s="26">
        <v>134.307127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>
      <c r="A67" s="18" t="s">
        <v>94</v>
      </c>
      <c r="B67" s="22" t="s">
        <v>95</v>
      </c>
      <c r="C67" s="23" t="s">
        <v>110</v>
      </c>
      <c r="D67" s="24" t="s">
        <v>126</v>
      </c>
      <c r="E67" s="25" t="s">
        <v>128</v>
      </c>
      <c r="F67" s="26">
        <v>0.872</v>
      </c>
      <c r="G67" s="26">
        <v>0.872</v>
      </c>
      <c r="H67" s="26">
        <v>0.872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ht="22.5" spans="1:30">
      <c r="A68" s="18" t="s">
        <v>94</v>
      </c>
      <c r="B68" s="22" t="s">
        <v>95</v>
      </c>
      <c r="C68" s="23" t="s">
        <v>95</v>
      </c>
      <c r="D68" s="24" t="s">
        <v>126</v>
      </c>
      <c r="E68" s="25" t="s">
        <v>97</v>
      </c>
      <c r="F68" s="26">
        <v>11.603824</v>
      </c>
      <c r="G68" s="26">
        <v>11.603824</v>
      </c>
      <c r="H68" s="26">
        <v>11.603824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>
      <c r="A69" s="18" t="s">
        <v>94</v>
      </c>
      <c r="B69" s="22" t="s">
        <v>95</v>
      </c>
      <c r="C69" s="23" t="s">
        <v>98</v>
      </c>
      <c r="D69" s="24" t="s">
        <v>126</v>
      </c>
      <c r="E69" s="25" t="s">
        <v>99</v>
      </c>
      <c r="F69" s="26">
        <v>4.511424</v>
      </c>
      <c r="G69" s="26">
        <v>4.511424</v>
      </c>
      <c r="H69" s="26">
        <v>4.511424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>
      <c r="A70" s="18" t="s">
        <v>100</v>
      </c>
      <c r="B70" s="22" t="s">
        <v>107</v>
      </c>
      <c r="C70" s="23" t="s">
        <v>141</v>
      </c>
      <c r="D70" s="24" t="s">
        <v>126</v>
      </c>
      <c r="E70" s="25" t="s">
        <v>142</v>
      </c>
      <c r="F70" s="26">
        <v>102.895347</v>
      </c>
      <c r="G70" s="26">
        <v>102.895347</v>
      </c>
      <c r="H70" s="26">
        <v>102.895347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>
      <c r="A71" s="18" t="s">
        <v>100</v>
      </c>
      <c r="B71" s="22" t="s">
        <v>101</v>
      </c>
      <c r="C71" s="23" t="s">
        <v>110</v>
      </c>
      <c r="D71" s="24" t="s">
        <v>126</v>
      </c>
      <c r="E71" s="25" t="s">
        <v>129</v>
      </c>
      <c r="F71" s="26">
        <v>5.721664</v>
      </c>
      <c r="G71" s="26">
        <v>5.721664</v>
      </c>
      <c r="H71" s="26">
        <v>5.721664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>
      <c r="A72" s="18" t="s">
        <v>109</v>
      </c>
      <c r="B72" s="22" t="s">
        <v>110</v>
      </c>
      <c r="C72" s="23" t="s">
        <v>86</v>
      </c>
      <c r="D72" s="24" t="s">
        <v>126</v>
      </c>
      <c r="E72" s="25" t="s">
        <v>111</v>
      </c>
      <c r="F72" s="26">
        <v>8.702868</v>
      </c>
      <c r="G72" s="26">
        <v>8.702868</v>
      </c>
      <c r="H72" s="26">
        <v>8.702868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>
      <c r="A73" s="18"/>
      <c r="B73" s="22"/>
      <c r="C73" s="23"/>
      <c r="D73" s="24" t="s">
        <v>143</v>
      </c>
      <c r="E73" s="25" t="s">
        <v>144</v>
      </c>
      <c r="F73" s="26">
        <v>297.165353</v>
      </c>
      <c r="G73" s="26">
        <v>297.165353</v>
      </c>
      <c r="H73" s="26">
        <v>297.165353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ht="22.5" spans="1:30">
      <c r="A74" s="18" t="s">
        <v>94</v>
      </c>
      <c r="B74" s="22" t="s">
        <v>95</v>
      </c>
      <c r="C74" s="23" t="s">
        <v>95</v>
      </c>
      <c r="D74" s="24" t="s">
        <v>126</v>
      </c>
      <c r="E74" s="25" t="s">
        <v>97</v>
      </c>
      <c r="F74" s="26">
        <v>14.946528</v>
      </c>
      <c r="G74" s="26">
        <v>14.946528</v>
      </c>
      <c r="H74" s="26">
        <v>14.946528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>
      <c r="A75" s="18" t="s">
        <v>94</v>
      </c>
      <c r="B75" s="22" t="s">
        <v>95</v>
      </c>
      <c r="C75" s="23" t="s">
        <v>98</v>
      </c>
      <c r="D75" s="24" t="s">
        <v>126</v>
      </c>
      <c r="E75" s="25" t="s">
        <v>99</v>
      </c>
      <c r="F75" s="26">
        <v>4.389008</v>
      </c>
      <c r="G75" s="26">
        <v>4.389008</v>
      </c>
      <c r="H75" s="26">
        <v>4.389008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>
      <c r="A76" s="18" t="s">
        <v>100</v>
      </c>
      <c r="B76" s="22" t="s">
        <v>101</v>
      </c>
      <c r="C76" s="23" t="s">
        <v>110</v>
      </c>
      <c r="D76" s="24" t="s">
        <v>126</v>
      </c>
      <c r="E76" s="25" t="s">
        <v>129</v>
      </c>
      <c r="F76" s="26">
        <v>7.372832</v>
      </c>
      <c r="G76" s="26">
        <v>7.372832</v>
      </c>
      <c r="H76" s="26">
        <v>7.372832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>
      <c r="A77" s="18" t="s">
        <v>104</v>
      </c>
      <c r="B77" s="22" t="s">
        <v>86</v>
      </c>
      <c r="C77" s="23" t="s">
        <v>90</v>
      </c>
      <c r="D77" s="24" t="s">
        <v>126</v>
      </c>
      <c r="E77" s="25" t="s">
        <v>145</v>
      </c>
      <c r="F77" s="26">
        <v>120.071089</v>
      </c>
      <c r="G77" s="26">
        <v>120.071089</v>
      </c>
      <c r="H77" s="26">
        <v>120.071089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>
      <c r="A78" s="18" t="s">
        <v>104</v>
      </c>
      <c r="B78" s="22" t="s">
        <v>95</v>
      </c>
      <c r="C78" s="23" t="s">
        <v>86</v>
      </c>
      <c r="D78" s="24" t="s">
        <v>126</v>
      </c>
      <c r="E78" s="25" t="s">
        <v>105</v>
      </c>
      <c r="F78" s="26">
        <v>139.176</v>
      </c>
      <c r="G78" s="26">
        <v>139.176</v>
      </c>
      <c r="H78" s="26">
        <v>139.176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>
      <c r="A79" s="18" t="s">
        <v>109</v>
      </c>
      <c r="B79" s="22" t="s">
        <v>110</v>
      </c>
      <c r="C79" s="23" t="s">
        <v>86</v>
      </c>
      <c r="D79" s="24" t="s">
        <v>126</v>
      </c>
      <c r="E79" s="25" t="s">
        <v>111</v>
      </c>
      <c r="F79" s="26">
        <v>11.209896</v>
      </c>
      <c r="G79" s="26">
        <v>11.209896</v>
      </c>
      <c r="H79" s="26">
        <v>11.209896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>
      <c r="A80" s="18"/>
      <c r="B80" s="22"/>
      <c r="C80" s="23"/>
      <c r="D80" s="24" t="s">
        <v>146</v>
      </c>
      <c r="E80" s="25" t="s">
        <v>147</v>
      </c>
      <c r="F80" s="26">
        <v>80.808274</v>
      </c>
      <c r="G80" s="26">
        <v>80.808274</v>
      </c>
      <c r="H80" s="26">
        <v>80.808274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>
      <c r="A81" s="18" t="s">
        <v>94</v>
      </c>
      <c r="B81" s="22" t="s">
        <v>86</v>
      </c>
      <c r="C81" s="23" t="s">
        <v>107</v>
      </c>
      <c r="D81" s="24" t="s">
        <v>126</v>
      </c>
      <c r="E81" s="25" t="s">
        <v>148</v>
      </c>
      <c r="F81" s="26">
        <v>58.024352</v>
      </c>
      <c r="G81" s="26">
        <v>58.024352</v>
      </c>
      <c r="H81" s="26">
        <v>58.024352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ht="22.5" spans="1:30">
      <c r="A82" s="18" t="s">
        <v>94</v>
      </c>
      <c r="B82" s="22" t="s">
        <v>95</v>
      </c>
      <c r="C82" s="23" t="s">
        <v>95</v>
      </c>
      <c r="D82" s="24" t="s">
        <v>126</v>
      </c>
      <c r="E82" s="25" t="s">
        <v>97</v>
      </c>
      <c r="F82" s="26">
        <v>8.978672</v>
      </c>
      <c r="G82" s="26">
        <v>8.978672</v>
      </c>
      <c r="H82" s="26">
        <v>8.978672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>
      <c r="A83" s="18" t="s">
        <v>94</v>
      </c>
      <c r="B83" s="22" t="s">
        <v>95</v>
      </c>
      <c r="C83" s="23" t="s">
        <v>98</v>
      </c>
      <c r="D83" s="24" t="s">
        <v>126</v>
      </c>
      <c r="E83" s="25" t="s">
        <v>99</v>
      </c>
      <c r="F83" s="26">
        <v>2.643744</v>
      </c>
      <c r="G83" s="26">
        <v>2.643744</v>
      </c>
      <c r="H83" s="26">
        <v>2.643744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>
      <c r="A84" s="18" t="s">
        <v>100</v>
      </c>
      <c r="B84" s="22" t="s">
        <v>101</v>
      </c>
      <c r="C84" s="23" t="s">
        <v>110</v>
      </c>
      <c r="D84" s="24" t="s">
        <v>126</v>
      </c>
      <c r="E84" s="25" t="s">
        <v>129</v>
      </c>
      <c r="F84" s="26">
        <v>4.427502</v>
      </c>
      <c r="G84" s="26">
        <v>4.427502</v>
      </c>
      <c r="H84" s="26">
        <v>4.427502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>
      <c r="A85" s="18" t="s">
        <v>109</v>
      </c>
      <c r="B85" s="22" t="s">
        <v>110</v>
      </c>
      <c r="C85" s="23" t="s">
        <v>86</v>
      </c>
      <c r="D85" s="24" t="s">
        <v>126</v>
      </c>
      <c r="E85" s="25" t="s">
        <v>111</v>
      </c>
      <c r="F85" s="26">
        <v>6.734004</v>
      </c>
      <c r="G85" s="26">
        <v>6.734004</v>
      </c>
      <c r="H85" s="26">
        <v>6.734004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>
      <c r="A86" s="18"/>
      <c r="B86" s="22"/>
      <c r="C86" s="23"/>
      <c r="D86" s="24" t="s">
        <v>149</v>
      </c>
      <c r="E86" s="25" t="s">
        <v>150</v>
      </c>
      <c r="F86" s="26">
        <v>34.448096</v>
      </c>
      <c r="G86" s="26">
        <v>34.448096</v>
      </c>
      <c r="H86" s="26">
        <v>34.448096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>
      <c r="A87" s="18" t="s">
        <v>94</v>
      </c>
      <c r="B87" s="22" t="s">
        <v>95</v>
      </c>
      <c r="C87" s="23" t="s">
        <v>110</v>
      </c>
      <c r="D87" s="24" t="s">
        <v>126</v>
      </c>
      <c r="E87" s="25" t="s">
        <v>128</v>
      </c>
      <c r="F87" s="26">
        <v>1.744</v>
      </c>
      <c r="G87" s="26">
        <v>1.744</v>
      </c>
      <c r="H87" s="26">
        <v>1.744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ht="22.5" spans="1:30">
      <c r="A88" s="18" t="s">
        <v>94</v>
      </c>
      <c r="B88" s="22" t="s">
        <v>95</v>
      </c>
      <c r="C88" s="23" t="s">
        <v>95</v>
      </c>
      <c r="D88" s="24" t="s">
        <v>126</v>
      </c>
      <c r="E88" s="25" t="s">
        <v>97</v>
      </c>
      <c r="F88" s="26">
        <v>3.068592</v>
      </c>
      <c r="G88" s="26">
        <v>3.068592</v>
      </c>
      <c r="H88" s="26">
        <v>3.068592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>
      <c r="A89" s="18" t="s">
        <v>94</v>
      </c>
      <c r="B89" s="22" t="s">
        <v>95</v>
      </c>
      <c r="C89" s="23" t="s">
        <v>98</v>
      </c>
      <c r="D89" s="24" t="s">
        <v>126</v>
      </c>
      <c r="E89" s="25" t="s">
        <v>99</v>
      </c>
      <c r="F89" s="26">
        <v>1.534296</v>
      </c>
      <c r="G89" s="26">
        <v>1.534296</v>
      </c>
      <c r="H89" s="26">
        <v>1.534296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>
      <c r="A90" s="18" t="s">
        <v>100</v>
      </c>
      <c r="B90" s="22" t="s">
        <v>101</v>
      </c>
      <c r="C90" s="23" t="s">
        <v>110</v>
      </c>
      <c r="D90" s="24" t="s">
        <v>126</v>
      </c>
      <c r="E90" s="25" t="s">
        <v>129</v>
      </c>
      <c r="F90" s="26">
        <v>1.517538</v>
      </c>
      <c r="G90" s="26">
        <v>1.517538</v>
      </c>
      <c r="H90" s="26">
        <v>1.517538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>
      <c r="A91" s="18" t="s">
        <v>106</v>
      </c>
      <c r="B91" s="22" t="s">
        <v>85</v>
      </c>
      <c r="C91" s="23" t="s">
        <v>151</v>
      </c>
      <c r="D91" s="24" t="s">
        <v>126</v>
      </c>
      <c r="E91" s="25" t="s">
        <v>152</v>
      </c>
      <c r="F91" s="26">
        <v>24.282226</v>
      </c>
      <c r="G91" s="26">
        <v>24.282226</v>
      </c>
      <c r="H91" s="26">
        <v>24.282226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>
      <c r="A92" s="18" t="s">
        <v>109</v>
      </c>
      <c r="B92" s="22" t="s">
        <v>110</v>
      </c>
      <c r="C92" s="23" t="s">
        <v>86</v>
      </c>
      <c r="D92" s="24" t="s">
        <v>126</v>
      </c>
      <c r="E92" s="25" t="s">
        <v>111</v>
      </c>
      <c r="F92" s="26">
        <v>2.301444</v>
      </c>
      <c r="G92" s="26">
        <v>2.301444</v>
      </c>
      <c r="H92" s="26">
        <v>2.301444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>
      <c r="A93" s="18"/>
      <c r="B93" s="22"/>
      <c r="C93" s="23"/>
      <c r="D93" s="24" t="s">
        <v>153</v>
      </c>
      <c r="E93" s="25" t="s">
        <v>154</v>
      </c>
      <c r="F93" s="26">
        <v>21.601745</v>
      </c>
      <c r="G93" s="26">
        <v>21.601745</v>
      </c>
      <c r="H93" s="26">
        <v>21.601745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ht="22.5" spans="1:30">
      <c r="A94" s="18" t="s">
        <v>94</v>
      </c>
      <c r="B94" s="22" t="s">
        <v>95</v>
      </c>
      <c r="C94" s="23" t="s">
        <v>95</v>
      </c>
      <c r="D94" s="24" t="s">
        <v>126</v>
      </c>
      <c r="E94" s="25" t="s">
        <v>97</v>
      </c>
      <c r="F94" s="26">
        <v>1.989968</v>
      </c>
      <c r="G94" s="26">
        <v>1.989968</v>
      </c>
      <c r="H94" s="26">
        <v>1.989968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>
      <c r="A95" s="18" t="s">
        <v>94</v>
      </c>
      <c r="B95" s="22" t="s">
        <v>95</v>
      </c>
      <c r="C95" s="23" t="s">
        <v>98</v>
      </c>
      <c r="D95" s="24" t="s">
        <v>126</v>
      </c>
      <c r="E95" s="25" t="s">
        <v>99</v>
      </c>
      <c r="F95" s="26">
        <v>0.994984</v>
      </c>
      <c r="G95" s="26">
        <v>0.994984</v>
      </c>
      <c r="H95" s="26">
        <v>0.994984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>
      <c r="A96" s="18" t="s">
        <v>94</v>
      </c>
      <c r="B96" s="22" t="s">
        <v>155</v>
      </c>
      <c r="C96" s="23" t="s">
        <v>125</v>
      </c>
      <c r="D96" s="24" t="s">
        <v>126</v>
      </c>
      <c r="E96" s="25" t="s">
        <v>156</v>
      </c>
      <c r="F96" s="26">
        <v>16.139807</v>
      </c>
      <c r="G96" s="26">
        <v>16.139807</v>
      </c>
      <c r="H96" s="26">
        <v>16.139807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>
      <c r="A97" s="18" t="s">
        <v>100</v>
      </c>
      <c r="B97" s="22" t="s">
        <v>101</v>
      </c>
      <c r="C97" s="23" t="s">
        <v>110</v>
      </c>
      <c r="D97" s="24" t="s">
        <v>126</v>
      </c>
      <c r="E97" s="25" t="s">
        <v>129</v>
      </c>
      <c r="F97" s="26">
        <v>0.98451</v>
      </c>
      <c r="G97" s="26">
        <v>0.98451</v>
      </c>
      <c r="H97" s="26">
        <v>0.98451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>
      <c r="A98" s="18" t="s">
        <v>109</v>
      </c>
      <c r="B98" s="22" t="s">
        <v>110</v>
      </c>
      <c r="C98" s="23" t="s">
        <v>86</v>
      </c>
      <c r="D98" s="24" t="s">
        <v>126</v>
      </c>
      <c r="E98" s="25" t="s">
        <v>111</v>
      </c>
      <c r="F98" s="26">
        <v>1.492476</v>
      </c>
      <c r="G98" s="26">
        <v>1.492476</v>
      </c>
      <c r="H98" s="26">
        <v>1.492476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>
      <c r="A99" s="18"/>
      <c r="B99" s="22"/>
      <c r="C99" s="23"/>
      <c r="D99" s="24" t="s">
        <v>157</v>
      </c>
      <c r="E99" s="25" t="s">
        <v>158</v>
      </c>
      <c r="F99" s="26">
        <v>82.613376</v>
      </c>
      <c r="G99" s="26">
        <v>82.613376</v>
      </c>
      <c r="H99" s="26">
        <v>82.613376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>
      <c r="A100" s="18" t="s">
        <v>94</v>
      </c>
      <c r="B100" s="22" t="s">
        <v>95</v>
      </c>
      <c r="C100" s="23" t="s">
        <v>110</v>
      </c>
      <c r="D100" s="24" t="s">
        <v>126</v>
      </c>
      <c r="E100" s="25" t="s">
        <v>128</v>
      </c>
      <c r="F100" s="26">
        <v>1.744</v>
      </c>
      <c r="G100" s="26">
        <v>1.744</v>
      </c>
      <c r="H100" s="26">
        <v>1.744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ht="22.5" spans="1:30">
      <c r="A101" s="18" t="s">
        <v>94</v>
      </c>
      <c r="B101" s="22" t="s">
        <v>95</v>
      </c>
      <c r="C101" s="23" t="s">
        <v>95</v>
      </c>
      <c r="D101" s="24" t="s">
        <v>126</v>
      </c>
      <c r="E101" s="25" t="s">
        <v>97</v>
      </c>
      <c r="F101" s="26">
        <v>8.180912</v>
      </c>
      <c r="G101" s="26">
        <v>8.180912</v>
      </c>
      <c r="H101" s="26">
        <v>8.180912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>
      <c r="A102" s="18" t="s">
        <v>94</v>
      </c>
      <c r="B102" s="22" t="s">
        <v>95</v>
      </c>
      <c r="C102" s="23" t="s">
        <v>98</v>
      </c>
      <c r="D102" s="24" t="s">
        <v>126</v>
      </c>
      <c r="E102" s="25" t="s">
        <v>99</v>
      </c>
      <c r="F102" s="26">
        <v>4.090456</v>
      </c>
      <c r="G102" s="26">
        <v>4.090456</v>
      </c>
      <c r="H102" s="26">
        <v>4.090456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>
      <c r="A103" s="18" t="s">
        <v>100</v>
      </c>
      <c r="B103" s="22" t="s">
        <v>101</v>
      </c>
      <c r="C103" s="23" t="s">
        <v>110</v>
      </c>
      <c r="D103" s="24" t="s">
        <v>126</v>
      </c>
      <c r="E103" s="25" t="s">
        <v>129</v>
      </c>
      <c r="F103" s="26">
        <v>4.031394</v>
      </c>
      <c r="G103" s="26">
        <v>4.031394</v>
      </c>
      <c r="H103" s="26">
        <v>4.031394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>
      <c r="A104" s="18" t="s">
        <v>106</v>
      </c>
      <c r="B104" s="22" t="s">
        <v>86</v>
      </c>
      <c r="C104" s="23" t="s">
        <v>137</v>
      </c>
      <c r="D104" s="24" t="s">
        <v>126</v>
      </c>
      <c r="E104" s="25" t="s">
        <v>159</v>
      </c>
      <c r="F104" s="26">
        <v>58.43093</v>
      </c>
      <c r="G104" s="26">
        <v>58.43093</v>
      </c>
      <c r="H104" s="26">
        <v>58.43093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>
      <c r="A105" s="18" t="s">
        <v>109</v>
      </c>
      <c r="B105" s="22" t="s">
        <v>110</v>
      </c>
      <c r="C105" s="23" t="s">
        <v>86</v>
      </c>
      <c r="D105" s="24" t="s">
        <v>126</v>
      </c>
      <c r="E105" s="25" t="s">
        <v>111</v>
      </c>
      <c r="F105" s="26">
        <v>6.135684</v>
      </c>
      <c r="G105" s="26">
        <v>6.135684</v>
      </c>
      <c r="H105" s="26">
        <v>6.135684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ht="22.5" spans="1:30">
      <c r="A106" s="18"/>
      <c r="B106" s="22"/>
      <c r="C106" s="23"/>
      <c r="D106" s="24" t="s">
        <v>160</v>
      </c>
      <c r="E106" s="25" t="s">
        <v>161</v>
      </c>
      <c r="F106" s="26">
        <v>28.622417</v>
      </c>
      <c r="G106" s="26">
        <v>28.622417</v>
      </c>
      <c r="H106" s="26">
        <v>28.622417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>
      <c r="A107" s="18" t="s">
        <v>94</v>
      </c>
      <c r="B107" s="22" t="s">
        <v>95</v>
      </c>
      <c r="C107" s="23" t="s">
        <v>110</v>
      </c>
      <c r="D107" s="24" t="s">
        <v>126</v>
      </c>
      <c r="E107" s="25" t="s">
        <v>128</v>
      </c>
      <c r="F107" s="26">
        <v>0.872</v>
      </c>
      <c r="G107" s="26">
        <v>0.872</v>
      </c>
      <c r="H107" s="26">
        <v>0.872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ht="22.5" spans="1:30">
      <c r="A108" s="18" t="s">
        <v>94</v>
      </c>
      <c r="B108" s="22" t="s">
        <v>95</v>
      </c>
      <c r="C108" s="23" t="s">
        <v>95</v>
      </c>
      <c r="D108" s="24" t="s">
        <v>126</v>
      </c>
      <c r="E108" s="25" t="s">
        <v>97</v>
      </c>
      <c r="F108" s="26">
        <v>2.907808</v>
      </c>
      <c r="G108" s="26">
        <v>2.907808</v>
      </c>
      <c r="H108" s="26">
        <v>2.907808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>
      <c r="A109" s="18" t="s">
        <v>94</v>
      </c>
      <c r="B109" s="22" t="s">
        <v>95</v>
      </c>
      <c r="C109" s="23" t="s">
        <v>98</v>
      </c>
      <c r="D109" s="24" t="s">
        <v>126</v>
      </c>
      <c r="E109" s="25" t="s">
        <v>99</v>
      </c>
      <c r="F109" s="26">
        <v>1.453904</v>
      </c>
      <c r="G109" s="26">
        <v>1.453904</v>
      </c>
      <c r="H109" s="26">
        <v>1.453904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>
      <c r="A110" s="18" t="s">
        <v>100</v>
      </c>
      <c r="B110" s="22" t="s">
        <v>101</v>
      </c>
      <c r="C110" s="23" t="s">
        <v>110</v>
      </c>
      <c r="D110" s="24" t="s">
        <v>126</v>
      </c>
      <c r="E110" s="25" t="s">
        <v>129</v>
      </c>
      <c r="F110" s="26">
        <v>1.431956</v>
      </c>
      <c r="G110" s="26">
        <v>1.431956</v>
      </c>
      <c r="H110" s="26">
        <v>1.431956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>
      <c r="A111" s="18" t="s">
        <v>106</v>
      </c>
      <c r="B111" s="22" t="s">
        <v>86</v>
      </c>
      <c r="C111" s="23" t="s">
        <v>137</v>
      </c>
      <c r="D111" s="24" t="s">
        <v>126</v>
      </c>
      <c r="E111" s="25" t="s">
        <v>159</v>
      </c>
      <c r="F111" s="26">
        <v>19.775893</v>
      </c>
      <c r="G111" s="26">
        <v>19.775893</v>
      </c>
      <c r="H111" s="26">
        <v>19.775893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>
      <c r="A112" s="18" t="s">
        <v>109</v>
      </c>
      <c r="B112" s="22" t="s">
        <v>110</v>
      </c>
      <c r="C112" s="23" t="s">
        <v>86</v>
      </c>
      <c r="D112" s="24" t="s">
        <v>126</v>
      </c>
      <c r="E112" s="25" t="s">
        <v>111</v>
      </c>
      <c r="F112" s="26">
        <v>2.180856</v>
      </c>
      <c r="G112" s="26">
        <v>2.180856</v>
      </c>
      <c r="H112" s="26">
        <v>2.180856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>
      <c r="A113" s="18"/>
      <c r="B113" s="22"/>
      <c r="C113" s="23"/>
      <c r="D113" s="24" t="s">
        <v>162</v>
      </c>
      <c r="E113" s="25" t="s">
        <v>163</v>
      </c>
      <c r="F113" s="26">
        <v>70.43095</v>
      </c>
      <c r="G113" s="26">
        <v>70.43095</v>
      </c>
      <c r="H113" s="26">
        <v>70.43095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ht="22.5" spans="1:30">
      <c r="A114" s="18" t="s">
        <v>94</v>
      </c>
      <c r="B114" s="22" t="s">
        <v>95</v>
      </c>
      <c r="C114" s="23" t="s">
        <v>95</v>
      </c>
      <c r="D114" s="24" t="s">
        <v>126</v>
      </c>
      <c r="E114" s="25" t="s">
        <v>97</v>
      </c>
      <c r="F114" s="26">
        <v>7.705376</v>
      </c>
      <c r="G114" s="26">
        <v>7.705376</v>
      </c>
      <c r="H114" s="26">
        <v>7.705376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>
      <c r="A115" s="18" t="s">
        <v>94</v>
      </c>
      <c r="B115" s="22" t="s">
        <v>95</v>
      </c>
      <c r="C115" s="23" t="s">
        <v>98</v>
      </c>
      <c r="D115" s="24" t="s">
        <v>126</v>
      </c>
      <c r="E115" s="25" t="s">
        <v>99</v>
      </c>
      <c r="F115" s="26">
        <v>3.852688</v>
      </c>
      <c r="G115" s="26">
        <v>3.852688</v>
      </c>
      <c r="H115" s="26">
        <v>3.852688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>
      <c r="A116" s="18" t="s">
        <v>100</v>
      </c>
      <c r="B116" s="22" t="s">
        <v>101</v>
      </c>
      <c r="C116" s="23" t="s">
        <v>110</v>
      </c>
      <c r="D116" s="24" t="s">
        <v>126</v>
      </c>
      <c r="E116" s="25" t="s">
        <v>129</v>
      </c>
      <c r="F116" s="26">
        <v>3.792372</v>
      </c>
      <c r="G116" s="26">
        <v>3.792372</v>
      </c>
      <c r="H116" s="26">
        <v>3.792372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>
      <c r="A117" s="18" t="s">
        <v>106</v>
      </c>
      <c r="B117" s="22" t="s">
        <v>86</v>
      </c>
      <c r="C117" s="23" t="s">
        <v>137</v>
      </c>
      <c r="D117" s="24" t="s">
        <v>126</v>
      </c>
      <c r="E117" s="25" t="s">
        <v>159</v>
      </c>
      <c r="F117" s="26">
        <v>49.301482</v>
      </c>
      <c r="G117" s="26">
        <v>49.301482</v>
      </c>
      <c r="H117" s="26">
        <v>49.301482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>
      <c r="A118" s="18" t="s">
        <v>109</v>
      </c>
      <c r="B118" s="22" t="s">
        <v>110</v>
      </c>
      <c r="C118" s="23" t="s">
        <v>86</v>
      </c>
      <c r="D118" s="24" t="s">
        <v>126</v>
      </c>
      <c r="E118" s="25" t="s">
        <v>111</v>
      </c>
      <c r="F118" s="26">
        <v>5.779032</v>
      </c>
      <c r="G118" s="26">
        <v>5.779032</v>
      </c>
      <c r="H118" s="26">
        <v>5.779032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>
      <c r="A119" s="18"/>
      <c r="B119" s="22"/>
      <c r="C119" s="23"/>
      <c r="D119" s="24" t="s">
        <v>164</v>
      </c>
      <c r="E119" s="25" t="s">
        <v>165</v>
      </c>
      <c r="F119" s="26">
        <v>35.938992</v>
      </c>
      <c r="G119" s="26">
        <v>35.938992</v>
      </c>
      <c r="H119" s="26">
        <v>35.938992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ht="22.5" spans="1:30">
      <c r="A120" s="18" t="s">
        <v>94</v>
      </c>
      <c r="B120" s="22" t="s">
        <v>95</v>
      </c>
      <c r="C120" s="23" t="s">
        <v>95</v>
      </c>
      <c r="D120" s="24" t="s">
        <v>126</v>
      </c>
      <c r="E120" s="25" t="s">
        <v>97</v>
      </c>
      <c r="F120" s="26">
        <v>3.934208</v>
      </c>
      <c r="G120" s="26">
        <v>3.934208</v>
      </c>
      <c r="H120" s="26">
        <v>3.934208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>
      <c r="A121" s="18" t="s">
        <v>94</v>
      </c>
      <c r="B121" s="22" t="s">
        <v>95</v>
      </c>
      <c r="C121" s="23" t="s">
        <v>98</v>
      </c>
      <c r="D121" s="24" t="s">
        <v>126</v>
      </c>
      <c r="E121" s="25" t="s">
        <v>99</v>
      </c>
      <c r="F121" s="26">
        <v>1.967104</v>
      </c>
      <c r="G121" s="26">
        <v>1.967104</v>
      </c>
      <c r="H121" s="26">
        <v>1.967104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>
      <c r="A122" s="18" t="s">
        <v>100</v>
      </c>
      <c r="B122" s="22" t="s">
        <v>101</v>
      </c>
      <c r="C122" s="23" t="s">
        <v>110</v>
      </c>
      <c r="D122" s="24" t="s">
        <v>126</v>
      </c>
      <c r="E122" s="25" t="s">
        <v>129</v>
      </c>
      <c r="F122" s="26">
        <v>1.939527</v>
      </c>
      <c r="G122" s="26">
        <v>1.939527</v>
      </c>
      <c r="H122" s="26">
        <v>1.939527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>
      <c r="A123" s="18" t="s">
        <v>106</v>
      </c>
      <c r="B123" s="22" t="s">
        <v>95</v>
      </c>
      <c r="C123" s="23" t="s">
        <v>125</v>
      </c>
      <c r="D123" s="24" t="s">
        <v>126</v>
      </c>
      <c r="E123" s="25" t="s">
        <v>166</v>
      </c>
      <c r="F123" s="26">
        <v>25.147497</v>
      </c>
      <c r="G123" s="26">
        <v>25.147497</v>
      </c>
      <c r="H123" s="26">
        <v>25.147497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>
      <c r="A124" s="18" t="s">
        <v>109</v>
      </c>
      <c r="B124" s="22" t="s">
        <v>110</v>
      </c>
      <c r="C124" s="23" t="s">
        <v>86</v>
      </c>
      <c r="D124" s="24" t="s">
        <v>126</v>
      </c>
      <c r="E124" s="25" t="s">
        <v>111</v>
      </c>
      <c r="F124" s="26">
        <v>2.950656</v>
      </c>
      <c r="G124" s="26">
        <v>2.950656</v>
      </c>
      <c r="H124" s="26">
        <v>2.950656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2"/>
  <sheetViews>
    <sheetView topLeftCell="A10" workbookViewId="0">
      <selection activeCell="AB15" sqref="AB1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8.2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356</v>
      </c>
      <c r="Y1" s="9"/>
    </row>
    <row r="2" ht="19.5" customHeight="1" spans="1:25">
      <c r="A2" s="3" t="s">
        <v>357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1" t="s">
        <v>3</v>
      </c>
      <c r="X3" s="21"/>
      <c r="Y3" s="21"/>
    </row>
    <row r="4" ht="25.5" customHeight="1" spans="1:25">
      <c r="A4" s="4" t="s">
        <v>56</v>
      </c>
      <c r="B4" s="4"/>
      <c r="C4" s="4"/>
      <c r="D4" s="4" t="s">
        <v>330</v>
      </c>
      <c r="E4" s="4" t="s">
        <v>358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8"/>
      <c r="C7" s="18"/>
      <c r="D7" s="18"/>
      <c r="E7" s="19" t="s">
        <v>9</v>
      </c>
      <c r="F7" s="20">
        <v>1968.887402</v>
      </c>
      <c r="G7" s="20">
        <v>1567.35327</v>
      </c>
      <c r="H7" s="20">
        <v>1373.739391</v>
      </c>
      <c r="I7" s="20">
        <v>161.164889</v>
      </c>
      <c r="J7" s="20">
        <v>32.44899</v>
      </c>
      <c r="K7" s="20">
        <v>0</v>
      </c>
      <c r="L7" s="20">
        <v>401.534132</v>
      </c>
      <c r="M7" s="20">
        <v>38.784132</v>
      </c>
      <c r="N7" s="20">
        <v>196.676</v>
      </c>
      <c r="O7" s="20">
        <v>166.074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8"/>
      <c r="C8" s="18"/>
      <c r="D8" s="18" t="s">
        <v>80</v>
      </c>
      <c r="E8" s="19" t="s">
        <v>81</v>
      </c>
      <c r="F8" s="20">
        <v>1968.887402</v>
      </c>
      <c r="G8" s="20">
        <v>1567.35327</v>
      </c>
      <c r="H8" s="20">
        <v>1373.739391</v>
      </c>
      <c r="I8" s="20">
        <v>161.164889</v>
      </c>
      <c r="J8" s="20">
        <v>32.44899</v>
      </c>
      <c r="K8" s="20">
        <v>0</v>
      </c>
      <c r="L8" s="20">
        <v>401.534132</v>
      </c>
      <c r="M8" s="20">
        <v>38.784132</v>
      </c>
      <c r="N8" s="20">
        <v>196.676</v>
      </c>
      <c r="O8" s="20">
        <v>166.074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8"/>
      <c r="C9" s="18"/>
      <c r="D9" s="18" t="s">
        <v>82</v>
      </c>
      <c r="E9" s="19" t="s">
        <v>83</v>
      </c>
      <c r="F9" s="20">
        <v>809.682667</v>
      </c>
      <c r="G9" s="20">
        <v>609.240607</v>
      </c>
      <c r="H9" s="20">
        <v>544.714032</v>
      </c>
      <c r="I9" s="20">
        <v>45.496251</v>
      </c>
      <c r="J9" s="20">
        <v>19.030324</v>
      </c>
      <c r="K9" s="20">
        <v>0</v>
      </c>
      <c r="L9" s="20">
        <v>200.44206</v>
      </c>
      <c r="M9" s="20">
        <v>17.62806</v>
      </c>
      <c r="N9" s="20">
        <v>40.5</v>
      </c>
      <c r="O9" s="20">
        <v>142.314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8" t="s">
        <v>85</v>
      </c>
      <c r="C10" s="18" t="s">
        <v>86</v>
      </c>
      <c r="D10" s="18" t="s">
        <v>87</v>
      </c>
      <c r="E10" s="19" t="s">
        <v>88</v>
      </c>
      <c r="F10" s="20">
        <v>239.809109</v>
      </c>
      <c r="G10" s="20">
        <v>222.241049</v>
      </c>
      <c r="H10" s="20">
        <v>170.546798</v>
      </c>
      <c r="I10" s="20">
        <v>45.496251</v>
      </c>
      <c r="J10" s="20">
        <v>6.198</v>
      </c>
      <c r="K10" s="20">
        <v>0</v>
      </c>
      <c r="L10" s="20">
        <v>17.56806</v>
      </c>
      <c r="M10" s="20">
        <v>17.56806</v>
      </c>
      <c r="N10" s="20">
        <v>0</v>
      </c>
      <c r="O10" s="20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8" t="s">
        <v>89</v>
      </c>
      <c r="C11" s="18" t="s">
        <v>90</v>
      </c>
      <c r="D11" s="18" t="s">
        <v>87</v>
      </c>
      <c r="E11" s="19" t="s">
        <v>91</v>
      </c>
      <c r="F11" s="20">
        <v>23.814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23.814</v>
      </c>
      <c r="M11" s="20">
        <v>0</v>
      </c>
      <c r="N11" s="20">
        <v>0</v>
      </c>
      <c r="O11" s="20">
        <v>23.814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92</v>
      </c>
      <c r="B12" s="18" t="s">
        <v>90</v>
      </c>
      <c r="C12" s="18" t="s">
        <v>90</v>
      </c>
      <c r="D12" s="18" t="s">
        <v>87</v>
      </c>
      <c r="E12" s="19" t="s">
        <v>93</v>
      </c>
      <c r="F12" s="20">
        <v>0.5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0.5</v>
      </c>
      <c r="M12" s="20">
        <v>0</v>
      </c>
      <c r="N12" s="20">
        <v>0.5</v>
      </c>
      <c r="O12" s="20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94</v>
      </c>
      <c r="B13" s="18" t="s">
        <v>95</v>
      </c>
      <c r="C13" s="18" t="s">
        <v>86</v>
      </c>
      <c r="D13" s="18" t="s">
        <v>87</v>
      </c>
      <c r="E13" s="19" t="s">
        <v>96</v>
      </c>
      <c r="F13" s="20">
        <v>10.61538</v>
      </c>
      <c r="G13" s="20">
        <v>10.61538</v>
      </c>
      <c r="H13" s="20">
        <v>0</v>
      </c>
      <c r="I13" s="20">
        <v>0</v>
      </c>
      <c r="J13" s="20">
        <v>10.61538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94</v>
      </c>
      <c r="B14" s="18" t="s">
        <v>95</v>
      </c>
      <c r="C14" s="18" t="s">
        <v>95</v>
      </c>
      <c r="D14" s="18" t="s">
        <v>87</v>
      </c>
      <c r="E14" s="19" t="s">
        <v>97</v>
      </c>
      <c r="F14" s="20">
        <v>35.810012</v>
      </c>
      <c r="G14" s="20">
        <v>35.810012</v>
      </c>
      <c r="H14" s="20">
        <v>35.810012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94</v>
      </c>
      <c r="B15" s="18" t="s">
        <v>95</v>
      </c>
      <c r="C15" s="18" t="s">
        <v>98</v>
      </c>
      <c r="D15" s="18" t="s">
        <v>87</v>
      </c>
      <c r="E15" s="19" t="s">
        <v>99</v>
      </c>
      <c r="F15" s="20">
        <v>17.905006</v>
      </c>
      <c r="G15" s="20">
        <v>17.905006</v>
      </c>
      <c r="H15" s="20">
        <v>17.905006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 t="s">
        <v>100</v>
      </c>
      <c r="B16" s="18" t="s">
        <v>101</v>
      </c>
      <c r="C16" s="18" t="s">
        <v>86</v>
      </c>
      <c r="D16" s="18" t="s">
        <v>87</v>
      </c>
      <c r="E16" s="19" t="s">
        <v>102</v>
      </c>
      <c r="F16" s="20">
        <v>17.457381</v>
      </c>
      <c r="G16" s="20">
        <v>17.457381</v>
      </c>
      <c r="H16" s="20">
        <v>17.457381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18" t="s">
        <v>100</v>
      </c>
      <c r="B17" s="18" t="s">
        <v>101</v>
      </c>
      <c r="C17" s="18" t="s">
        <v>85</v>
      </c>
      <c r="D17" s="18" t="s">
        <v>87</v>
      </c>
      <c r="E17" s="19" t="s">
        <v>103</v>
      </c>
      <c r="F17" s="20">
        <v>8.156271</v>
      </c>
      <c r="G17" s="20">
        <v>8.156271</v>
      </c>
      <c r="H17" s="20">
        <v>5.939327</v>
      </c>
      <c r="I17" s="20">
        <v>0</v>
      </c>
      <c r="J17" s="20">
        <v>2.216944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18" t="s">
        <v>104</v>
      </c>
      <c r="B18" s="18" t="s">
        <v>95</v>
      </c>
      <c r="C18" s="18" t="s">
        <v>86</v>
      </c>
      <c r="D18" s="18" t="s">
        <v>87</v>
      </c>
      <c r="E18" s="19" t="s">
        <v>105</v>
      </c>
      <c r="F18" s="20">
        <v>3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3</v>
      </c>
      <c r="M18" s="20">
        <v>0</v>
      </c>
      <c r="N18" s="20">
        <v>3</v>
      </c>
      <c r="O18" s="20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18" t="s">
        <v>106</v>
      </c>
      <c r="B19" s="18" t="s">
        <v>107</v>
      </c>
      <c r="C19" s="18" t="s">
        <v>95</v>
      </c>
      <c r="D19" s="18" t="s">
        <v>87</v>
      </c>
      <c r="E19" s="19" t="s">
        <v>108</v>
      </c>
      <c r="F19" s="20">
        <v>425.758</v>
      </c>
      <c r="G19" s="20">
        <v>270.198</v>
      </c>
      <c r="H19" s="20">
        <v>270.198</v>
      </c>
      <c r="I19" s="20">
        <v>0</v>
      </c>
      <c r="J19" s="20">
        <v>0</v>
      </c>
      <c r="K19" s="20">
        <v>0</v>
      </c>
      <c r="L19" s="20">
        <v>155.56</v>
      </c>
      <c r="M19" s="20">
        <v>0.06</v>
      </c>
      <c r="N19" s="20">
        <v>37</v>
      </c>
      <c r="O19" s="20">
        <v>118.5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18" t="s">
        <v>109</v>
      </c>
      <c r="B20" s="18" t="s">
        <v>110</v>
      </c>
      <c r="C20" s="18" t="s">
        <v>86</v>
      </c>
      <c r="D20" s="18" t="s">
        <v>87</v>
      </c>
      <c r="E20" s="19" t="s">
        <v>111</v>
      </c>
      <c r="F20" s="20">
        <v>26.857508</v>
      </c>
      <c r="G20" s="20">
        <v>26.857508</v>
      </c>
      <c r="H20" s="20">
        <v>26.857508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18"/>
      <c r="B21" s="18"/>
      <c r="C21" s="18"/>
      <c r="D21" s="18" t="s">
        <v>112</v>
      </c>
      <c r="E21" s="19" t="s">
        <v>113</v>
      </c>
      <c r="F21" s="20">
        <v>61.963741</v>
      </c>
      <c r="G21" s="20">
        <v>59.363741</v>
      </c>
      <c r="H21" s="20">
        <v>51.752641</v>
      </c>
      <c r="I21" s="20">
        <v>7.6111</v>
      </c>
      <c r="J21" s="20">
        <v>0</v>
      </c>
      <c r="K21" s="20">
        <v>0</v>
      </c>
      <c r="L21" s="20">
        <v>2.6</v>
      </c>
      <c r="M21" s="20">
        <v>0</v>
      </c>
      <c r="N21" s="20">
        <v>2.6</v>
      </c>
      <c r="O21" s="20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18" t="s">
        <v>84</v>
      </c>
      <c r="B22" s="18" t="s">
        <v>86</v>
      </c>
      <c r="C22" s="18" t="s">
        <v>86</v>
      </c>
      <c r="D22" s="18" t="s">
        <v>87</v>
      </c>
      <c r="E22" s="19" t="s">
        <v>114</v>
      </c>
      <c r="F22" s="20">
        <v>42.379555</v>
      </c>
      <c r="G22" s="20">
        <v>39.779555</v>
      </c>
      <c r="H22" s="20">
        <v>32.168455</v>
      </c>
      <c r="I22" s="20">
        <v>7.6111</v>
      </c>
      <c r="J22" s="20">
        <v>0</v>
      </c>
      <c r="K22" s="20">
        <v>0</v>
      </c>
      <c r="L22" s="20">
        <v>2.6</v>
      </c>
      <c r="M22" s="20">
        <v>0</v>
      </c>
      <c r="N22" s="20">
        <v>2.6</v>
      </c>
      <c r="O22" s="20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18" t="s">
        <v>94</v>
      </c>
      <c r="B23" s="18" t="s">
        <v>95</v>
      </c>
      <c r="C23" s="18" t="s">
        <v>95</v>
      </c>
      <c r="D23" s="18" t="s">
        <v>87</v>
      </c>
      <c r="E23" s="19" t="s">
        <v>97</v>
      </c>
      <c r="F23" s="20">
        <v>6.7448</v>
      </c>
      <c r="G23" s="20">
        <v>6.7448</v>
      </c>
      <c r="H23" s="20">
        <v>6.7448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18" t="s">
        <v>94</v>
      </c>
      <c r="B24" s="18" t="s">
        <v>95</v>
      </c>
      <c r="C24" s="18" t="s">
        <v>98</v>
      </c>
      <c r="D24" s="18" t="s">
        <v>87</v>
      </c>
      <c r="E24" s="19" t="s">
        <v>99</v>
      </c>
      <c r="F24" s="20">
        <v>3.3724</v>
      </c>
      <c r="G24" s="20">
        <v>3.3724</v>
      </c>
      <c r="H24" s="20">
        <v>3.3724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18" t="s">
        <v>100</v>
      </c>
      <c r="B25" s="18" t="s">
        <v>101</v>
      </c>
      <c r="C25" s="18" t="s">
        <v>86</v>
      </c>
      <c r="D25" s="18" t="s">
        <v>87</v>
      </c>
      <c r="E25" s="19" t="s">
        <v>102</v>
      </c>
      <c r="F25" s="20">
        <v>3.28809</v>
      </c>
      <c r="G25" s="20">
        <v>3.28809</v>
      </c>
      <c r="H25" s="20">
        <v>3.28809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18" t="s">
        <v>100</v>
      </c>
      <c r="B26" s="18" t="s">
        <v>101</v>
      </c>
      <c r="C26" s="18" t="s">
        <v>85</v>
      </c>
      <c r="D26" s="18" t="s">
        <v>87</v>
      </c>
      <c r="E26" s="19" t="s">
        <v>103</v>
      </c>
      <c r="F26" s="20">
        <v>1.120296</v>
      </c>
      <c r="G26" s="20">
        <v>1.120296</v>
      </c>
      <c r="H26" s="20">
        <v>1.120296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18" t="s">
        <v>109</v>
      </c>
      <c r="B27" s="18" t="s">
        <v>110</v>
      </c>
      <c r="C27" s="18" t="s">
        <v>86</v>
      </c>
      <c r="D27" s="18" t="s">
        <v>87</v>
      </c>
      <c r="E27" s="19" t="s">
        <v>111</v>
      </c>
      <c r="F27" s="20">
        <v>5.0586</v>
      </c>
      <c r="G27" s="20">
        <v>5.0586</v>
      </c>
      <c r="H27" s="20">
        <v>5.0586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18"/>
      <c r="B28" s="18"/>
      <c r="C28" s="18"/>
      <c r="D28" s="18" t="s">
        <v>115</v>
      </c>
      <c r="E28" s="19" t="s">
        <v>116</v>
      </c>
      <c r="F28" s="20">
        <v>99.549254</v>
      </c>
      <c r="G28" s="20">
        <v>93.149254</v>
      </c>
      <c r="H28" s="20">
        <v>80.543984</v>
      </c>
      <c r="I28" s="20">
        <v>12.60527</v>
      </c>
      <c r="J28" s="20">
        <v>0</v>
      </c>
      <c r="K28" s="20">
        <v>0</v>
      </c>
      <c r="L28" s="20">
        <v>6.4</v>
      </c>
      <c r="M28" s="20">
        <v>0</v>
      </c>
      <c r="N28" s="20">
        <v>6.4</v>
      </c>
      <c r="O28" s="20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18" t="s">
        <v>84</v>
      </c>
      <c r="B29" s="18" t="s">
        <v>117</v>
      </c>
      <c r="C29" s="18" t="s">
        <v>86</v>
      </c>
      <c r="D29" s="18" t="s">
        <v>87</v>
      </c>
      <c r="E29" s="19" t="s">
        <v>118</v>
      </c>
      <c r="F29" s="20">
        <v>68.806533</v>
      </c>
      <c r="G29" s="20">
        <v>62.406533</v>
      </c>
      <c r="H29" s="20">
        <v>49.801263</v>
      </c>
      <c r="I29" s="20">
        <v>12.60527</v>
      </c>
      <c r="J29" s="20">
        <v>0</v>
      </c>
      <c r="K29" s="20">
        <v>0</v>
      </c>
      <c r="L29" s="20">
        <v>6.4</v>
      </c>
      <c r="M29" s="20">
        <v>0</v>
      </c>
      <c r="N29" s="20">
        <v>6.4</v>
      </c>
      <c r="O29" s="20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18" t="s">
        <v>94</v>
      </c>
      <c r="B30" s="18" t="s">
        <v>95</v>
      </c>
      <c r="C30" s="18" t="s">
        <v>95</v>
      </c>
      <c r="D30" s="18" t="s">
        <v>87</v>
      </c>
      <c r="E30" s="19" t="s">
        <v>97</v>
      </c>
      <c r="F30" s="20">
        <v>10.60216</v>
      </c>
      <c r="G30" s="20">
        <v>10.60216</v>
      </c>
      <c r="H30" s="20">
        <v>10.60216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18" t="s">
        <v>94</v>
      </c>
      <c r="B31" s="18" t="s">
        <v>95</v>
      </c>
      <c r="C31" s="18" t="s">
        <v>98</v>
      </c>
      <c r="D31" s="18" t="s">
        <v>87</v>
      </c>
      <c r="E31" s="19" t="s">
        <v>99</v>
      </c>
      <c r="F31" s="20">
        <v>5.30108</v>
      </c>
      <c r="G31" s="20">
        <v>5.30108</v>
      </c>
      <c r="H31" s="20">
        <v>5.30108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18" t="s">
        <v>100</v>
      </c>
      <c r="B32" s="18" t="s">
        <v>101</v>
      </c>
      <c r="C32" s="18" t="s">
        <v>86</v>
      </c>
      <c r="D32" s="18" t="s">
        <v>87</v>
      </c>
      <c r="E32" s="19" t="s">
        <v>102</v>
      </c>
      <c r="F32" s="20">
        <v>5.168552</v>
      </c>
      <c r="G32" s="20">
        <v>5.168552</v>
      </c>
      <c r="H32" s="20">
        <v>5.168552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18" t="s">
        <v>100</v>
      </c>
      <c r="B33" s="18" t="s">
        <v>101</v>
      </c>
      <c r="C33" s="18" t="s">
        <v>85</v>
      </c>
      <c r="D33" s="18" t="s">
        <v>87</v>
      </c>
      <c r="E33" s="19" t="s">
        <v>103</v>
      </c>
      <c r="F33" s="20">
        <v>1.719309</v>
      </c>
      <c r="G33" s="20">
        <v>1.719309</v>
      </c>
      <c r="H33" s="20">
        <v>1.719309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18" t="s">
        <v>109</v>
      </c>
      <c r="B34" s="18" t="s">
        <v>110</v>
      </c>
      <c r="C34" s="18" t="s">
        <v>86</v>
      </c>
      <c r="D34" s="18" t="s">
        <v>87</v>
      </c>
      <c r="E34" s="19" t="s">
        <v>111</v>
      </c>
      <c r="F34" s="20">
        <v>7.95162</v>
      </c>
      <c r="G34" s="20">
        <v>7.95162</v>
      </c>
      <c r="H34" s="20">
        <v>7.95162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18"/>
      <c r="B35" s="18"/>
      <c r="C35" s="18"/>
      <c r="D35" s="18" t="s">
        <v>119</v>
      </c>
      <c r="E35" s="19" t="s">
        <v>120</v>
      </c>
      <c r="F35" s="20">
        <v>32.549427</v>
      </c>
      <c r="G35" s="20">
        <v>29.549427</v>
      </c>
      <c r="H35" s="20">
        <v>25.383835</v>
      </c>
      <c r="I35" s="20">
        <v>4.165592</v>
      </c>
      <c r="J35" s="20">
        <v>0</v>
      </c>
      <c r="K35" s="20">
        <v>0</v>
      </c>
      <c r="L35" s="20">
        <v>3</v>
      </c>
      <c r="M35" s="20">
        <v>0</v>
      </c>
      <c r="N35" s="20">
        <v>3</v>
      </c>
      <c r="O35" s="20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18" t="s">
        <v>84</v>
      </c>
      <c r="B36" s="18" t="s">
        <v>121</v>
      </c>
      <c r="C36" s="18" t="s">
        <v>86</v>
      </c>
      <c r="D36" s="18" t="s">
        <v>87</v>
      </c>
      <c r="E36" s="19" t="s">
        <v>122</v>
      </c>
      <c r="F36" s="20">
        <v>22.974772</v>
      </c>
      <c r="G36" s="20">
        <v>19.974772</v>
      </c>
      <c r="H36" s="20">
        <v>15.80918</v>
      </c>
      <c r="I36" s="20">
        <v>4.165592</v>
      </c>
      <c r="J36" s="20">
        <v>0</v>
      </c>
      <c r="K36" s="20">
        <v>0</v>
      </c>
      <c r="L36" s="20">
        <v>3</v>
      </c>
      <c r="M36" s="20">
        <v>0</v>
      </c>
      <c r="N36" s="20">
        <v>3</v>
      </c>
      <c r="O36" s="20"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18" t="s">
        <v>94</v>
      </c>
      <c r="B37" s="18" t="s">
        <v>95</v>
      </c>
      <c r="C37" s="18" t="s">
        <v>95</v>
      </c>
      <c r="D37" s="18" t="s">
        <v>87</v>
      </c>
      <c r="E37" s="19" t="s">
        <v>97</v>
      </c>
      <c r="F37" s="20">
        <v>3.308736</v>
      </c>
      <c r="G37" s="20">
        <v>3.308736</v>
      </c>
      <c r="H37" s="20">
        <v>3.308736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18" t="s">
        <v>94</v>
      </c>
      <c r="B38" s="18" t="s">
        <v>95</v>
      </c>
      <c r="C38" s="18" t="s">
        <v>98</v>
      </c>
      <c r="D38" s="18" t="s">
        <v>87</v>
      </c>
      <c r="E38" s="19" t="s">
        <v>99</v>
      </c>
      <c r="F38" s="20">
        <v>1.654368</v>
      </c>
      <c r="G38" s="20">
        <v>1.654368</v>
      </c>
      <c r="H38" s="20">
        <v>1.654368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18" t="s">
        <v>100</v>
      </c>
      <c r="B39" s="18" t="s">
        <v>101</v>
      </c>
      <c r="C39" s="18" t="s">
        <v>86</v>
      </c>
      <c r="D39" s="18" t="s">
        <v>87</v>
      </c>
      <c r="E39" s="19" t="s">
        <v>102</v>
      </c>
      <c r="F39" s="20">
        <v>1.613009</v>
      </c>
      <c r="G39" s="20">
        <v>1.613009</v>
      </c>
      <c r="H39" s="20">
        <v>1.613009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18" t="s">
        <v>100</v>
      </c>
      <c r="B40" s="18" t="s">
        <v>101</v>
      </c>
      <c r="C40" s="18" t="s">
        <v>85</v>
      </c>
      <c r="D40" s="18" t="s">
        <v>87</v>
      </c>
      <c r="E40" s="19" t="s">
        <v>103</v>
      </c>
      <c r="F40" s="20">
        <v>0.51699</v>
      </c>
      <c r="G40" s="20">
        <v>0.51699</v>
      </c>
      <c r="H40" s="20">
        <v>0.51699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18" t="s">
        <v>109</v>
      </c>
      <c r="B41" s="18" t="s">
        <v>110</v>
      </c>
      <c r="C41" s="18" t="s">
        <v>86</v>
      </c>
      <c r="D41" s="18" t="s">
        <v>87</v>
      </c>
      <c r="E41" s="19" t="s">
        <v>111</v>
      </c>
      <c r="F41" s="20">
        <v>2.481552</v>
      </c>
      <c r="G41" s="20">
        <v>2.481552</v>
      </c>
      <c r="H41" s="20">
        <v>2.481552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>
      <c r="A42" s="18"/>
      <c r="B42" s="18"/>
      <c r="C42" s="18"/>
      <c r="D42" s="18" t="s">
        <v>123</v>
      </c>
      <c r="E42" s="19" t="s">
        <v>124</v>
      </c>
      <c r="F42" s="20">
        <v>99.639838</v>
      </c>
      <c r="G42" s="20">
        <v>96.839838</v>
      </c>
      <c r="H42" s="20">
        <v>82.168278</v>
      </c>
      <c r="I42" s="20">
        <v>13.606894</v>
      </c>
      <c r="J42" s="20">
        <v>1.064666</v>
      </c>
      <c r="K42" s="20">
        <v>0</v>
      </c>
      <c r="L42" s="20">
        <v>2.8</v>
      </c>
      <c r="M42" s="20">
        <v>0</v>
      </c>
      <c r="N42" s="20">
        <v>2.8</v>
      </c>
      <c r="O42" s="20"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>
      <c r="A43" s="18" t="s">
        <v>84</v>
      </c>
      <c r="B43" s="18" t="s">
        <v>98</v>
      </c>
      <c r="C43" s="18" t="s">
        <v>125</v>
      </c>
      <c r="D43" s="18" t="s">
        <v>126</v>
      </c>
      <c r="E43" s="19" t="s">
        <v>127</v>
      </c>
      <c r="F43" s="20">
        <v>68.929464</v>
      </c>
      <c r="G43" s="20">
        <v>66.129464</v>
      </c>
      <c r="H43" s="20">
        <v>52.51657</v>
      </c>
      <c r="I43" s="20">
        <v>13.606894</v>
      </c>
      <c r="J43" s="20">
        <v>0.006</v>
      </c>
      <c r="K43" s="20">
        <v>0</v>
      </c>
      <c r="L43" s="20">
        <v>2.8</v>
      </c>
      <c r="M43" s="20">
        <v>0</v>
      </c>
      <c r="N43" s="20">
        <v>2.8</v>
      </c>
      <c r="O43" s="20"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>
      <c r="A44" s="18" t="s">
        <v>94</v>
      </c>
      <c r="B44" s="18" t="s">
        <v>95</v>
      </c>
      <c r="C44" s="18" t="s">
        <v>110</v>
      </c>
      <c r="D44" s="18" t="s">
        <v>126</v>
      </c>
      <c r="E44" s="19" t="s">
        <v>128</v>
      </c>
      <c r="F44" s="20">
        <v>0.872</v>
      </c>
      <c r="G44" s="20">
        <v>0.872</v>
      </c>
      <c r="H44" s="20">
        <v>0</v>
      </c>
      <c r="I44" s="20">
        <v>0</v>
      </c>
      <c r="J44" s="20">
        <v>0.872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22.5" spans="1:25">
      <c r="A45" s="18" t="s">
        <v>94</v>
      </c>
      <c r="B45" s="18" t="s">
        <v>95</v>
      </c>
      <c r="C45" s="18" t="s">
        <v>95</v>
      </c>
      <c r="D45" s="18" t="s">
        <v>126</v>
      </c>
      <c r="E45" s="19" t="s">
        <v>97</v>
      </c>
      <c r="F45" s="20">
        <v>10.455152</v>
      </c>
      <c r="G45" s="20">
        <v>10.455152</v>
      </c>
      <c r="H45" s="20">
        <v>10.455152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18" t="s">
        <v>94</v>
      </c>
      <c r="B46" s="18" t="s">
        <v>95</v>
      </c>
      <c r="C46" s="18" t="s">
        <v>98</v>
      </c>
      <c r="D46" s="18" t="s">
        <v>126</v>
      </c>
      <c r="E46" s="19" t="s">
        <v>99</v>
      </c>
      <c r="F46" s="20">
        <v>4.579624</v>
      </c>
      <c r="G46" s="20">
        <v>4.579624</v>
      </c>
      <c r="H46" s="20">
        <v>4.579624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>
      <c r="A47" s="18" t="s">
        <v>100</v>
      </c>
      <c r="B47" s="18" t="s">
        <v>101</v>
      </c>
      <c r="C47" s="18" t="s">
        <v>110</v>
      </c>
      <c r="D47" s="18" t="s">
        <v>126</v>
      </c>
      <c r="E47" s="19" t="s">
        <v>129</v>
      </c>
      <c r="F47" s="20">
        <v>5.104086</v>
      </c>
      <c r="G47" s="20">
        <v>5.104086</v>
      </c>
      <c r="H47" s="20">
        <v>5.104086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>
      <c r="A48" s="18" t="s">
        <v>100</v>
      </c>
      <c r="B48" s="18" t="s">
        <v>101</v>
      </c>
      <c r="C48" s="18" t="s">
        <v>85</v>
      </c>
      <c r="D48" s="18" t="s">
        <v>126</v>
      </c>
      <c r="E48" s="19" t="s">
        <v>103</v>
      </c>
      <c r="F48" s="20">
        <v>1.858148</v>
      </c>
      <c r="G48" s="20">
        <v>1.858148</v>
      </c>
      <c r="H48" s="20">
        <v>1.671482</v>
      </c>
      <c r="I48" s="20">
        <v>0</v>
      </c>
      <c r="J48" s="20">
        <v>0.186666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>
      <c r="A49" s="18" t="s">
        <v>109</v>
      </c>
      <c r="B49" s="18" t="s">
        <v>110</v>
      </c>
      <c r="C49" s="18" t="s">
        <v>86</v>
      </c>
      <c r="D49" s="18" t="s">
        <v>126</v>
      </c>
      <c r="E49" s="19" t="s">
        <v>111</v>
      </c>
      <c r="F49" s="20">
        <v>7.841364</v>
      </c>
      <c r="G49" s="20">
        <v>7.841364</v>
      </c>
      <c r="H49" s="20">
        <v>7.841364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>
      <c r="A50" s="18"/>
      <c r="B50" s="18"/>
      <c r="C50" s="18"/>
      <c r="D50" s="18" t="s">
        <v>130</v>
      </c>
      <c r="E50" s="19" t="s">
        <v>131</v>
      </c>
      <c r="F50" s="20">
        <v>27.961921</v>
      </c>
      <c r="G50" s="20">
        <v>27.961921</v>
      </c>
      <c r="H50" s="20">
        <v>23.146733</v>
      </c>
      <c r="I50" s="20">
        <v>3.059188</v>
      </c>
      <c r="J50" s="20">
        <v>1.756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>
      <c r="A51" s="18" t="s">
        <v>132</v>
      </c>
      <c r="B51" s="18" t="s">
        <v>133</v>
      </c>
      <c r="C51" s="18" t="s">
        <v>133</v>
      </c>
      <c r="D51" s="18" t="s">
        <v>126</v>
      </c>
      <c r="E51" s="19" t="s">
        <v>134</v>
      </c>
      <c r="F51" s="20">
        <v>18.337304</v>
      </c>
      <c r="G51" s="20">
        <v>18.337304</v>
      </c>
      <c r="H51" s="20">
        <v>15.266116</v>
      </c>
      <c r="I51" s="20">
        <v>3.059188</v>
      </c>
      <c r="J51" s="20">
        <v>0.012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>
      <c r="A52" s="18" t="s">
        <v>94</v>
      </c>
      <c r="B52" s="18" t="s">
        <v>95</v>
      </c>
      <c r="C52" s="18" t="s">
        <v>110</v>
      </c>
      <c r="D52" s="18" t="s">
        <v>126</v>
      </c>
      <c r="E52" s="19" t="s">
        <v>128</v>
      </c>
      <c r="F52" s="20">
        <v>1.744</v>
      </c>
      <c r="G52" s="20">
        <v>1.744</v>
      </c>
      <c r="H52" s="20">
        <v>0</v>
      </c>
      <c r="I52" s="20">
        <v>0</v>
      </c>
      <c r="J52" s="20">
        <v>1.744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22.5" spans="1:25">
      <c r="A53" s="18" t="s">
        <v>94</v>
      </c>
      <c r="B53" s="18" t="s">
        <v>95</v>
      </c>
      <c r="C53" s="18" t="s">
        <v>95</v>
      </c>
      <c r="D53" s="18" t="s">
        <v>126</v>
      </c>
      <c r="E53" s="19" t="s">
        <v>97</v>
      </c>
      <c r="F53" s="20">
        <v>2.873504</v>
      </c>
      <c r="G53" s="20">
        <v>2.873504</v>
      </c>
      <c r="H53" s="20">
        <v>2.873504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>
      <c r="A54" s="18" t="s">
        <v>94</v>
      </c>
      <c r="B54" s="18" t="s">
        <v>95</v>
      </c>
      <c r="C54" s="18" t="s">
        <v>98</v>
      </c>
      <c r="D54" s="18" t="s">
        <v>126</v>
      </c>
      <c r="E54" s="19" t="s">
        <v>99</v>
      </c>
      <c r="F54" s="20">
        <v>1.436752</v>
      </c>
      <c r="G54" s="20">
        <v>1.436752</v>
      </c>
      <c r="H54" s="20">
        <v>1.436752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>
      <c r="A55" s="18" t="s">
        <v>100</v>
      </c>
      <c r="B55" s="18" t="s">
        <v>101</v>
      </c>
      <c r="C55" s="18" t="s">
        <v>110</v>
      </c>
      <c r="D55" s="18" t="s">
        <v>126</v>
      </c>
      <c r="E55" s="19" t="s">
        <v>129</v>
      </c>
      <c r="F55" s="20">
        <v>1.415233</v>
      </c>
      <c r="G55" s="20">
        <v>1.415233</v>
      </c>
      <c r="H55" s="20">
        <v>1.415233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>
      <c r="A56" s="18" t="s">
        <v>109</v>
      </c>
      <c r="B56" s="18" t="s">
        <v>110</v>
      </c>
      <c r="C56" s="18" t="s">
        <v>86</v>
      </c>
      <c r="D56" s="18" t="s">
        <v>126</v>
      </c>
      <c r="E56" s="19" t="s">
        <v>111</v>
      </c>
      <c r="F56" s="20">
        <v>2.155128</v>
      </c>
      <c r="G56" s="20">
        <v>2.155128</v>
      </c>
      <c r="H56" s="20">
        <v>2.155128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>
      <c r="A57" s="18"/>
      <c r="B57" s="18"/>
      <c r="C57" s="18"/>
      <c r="D57" s="18" t="s">
        <v>135</v>
      </c>
      <c r="E57" s="19" t="s">
        <v>136</v>
      </c>
      <c r="F57" s="20">
        <v>51.604224</v>
      </c>
      <c r="G57" s="20">
        <v>48.328212</v>
      </c>
      <c r="H57" s="20">
        <v>42.850104</v>
      </c>
      <c r="I57" s="20">
        <v>4.606108</v>
      </c>
      <c r="J57" s="20">
        <v>0.872</v>
      </c>
      <c r="K57" s="20">
        <v>0</v>
      </c>
      <c r="L57" s="20">
        <v>3.276012</v>
      </c>
      <c r="M57" s="20">
        <v>3.276012</v>
      </c>
      <c r="N57" s="20">
        <v>0</v>
      </c>
      <c r="O57" s="20"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>
      <c r="A58" s="18" t="s">
        <v>94</v>
      </c>
      <c r="B58" s="18" t="s">
        <v>95</v>
      </c>
      <c r="C58" s="18" t="s">
        <v>110</v>
      </c>
      <c r="D58" s="18" t="s">
        <v>126</v>
      </c>
      <c r="E58" s="19" t="s">
        <v>128</v>
      </c>
      <c r="F58" s="20">
        <v>0.872</v>
      </c>
      <c r="G58" s="20">
        <v>0.872</v>
      </c>
      <c r="H58" s="20">
        <v>0</v>
      </c>
      <c r="I58" s="20">
        <v>0</v>
      </c>
      <c r="J58" s="20">
        <v>0.872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22.5" spans="1:25">
      <c r="A59" s="18" t="s">
        <v>94</v>
      </c>
      <c r="B59" s="18" t="s">
        <v>95</v>
      </c>
      <c r="C59" s="18" t="s">
        <v>95</v>
      </c>
      <c r="D59" s="18" t="s">
        <v>126</v>
      </c>
      <c r="E59" s="19" t="s">
        <v>97</v>
      </c>
      <c r="F59" s="20">
        <v>5.648864</v>
      </c>
      <c r="G59" s="20">
        <v>5.648864</v>
      </c>
      <c r="H59" s="20">
        <v>5.648864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>
      <c r="A60" s="18" t="s">
        <v>94</v>
      </c>
      <c r="B60" s="18" t="s">
        <v>95</v>
      </c>
      <c r="C60" s="18" t="s">
        <v>98</v>
      </c>
      <c r="D60" s="18" t="s">
        <v>126</v>
      </c>
      <c r="E60" s="19" t="s">
        <v>99</v>
      </c>
      <c r="F60" s="20">
        <v>2.824432</v>
      </c>
      <c r="G60" s="20">
        <v>2.824432</v>
      </c>
      <c r="H60" s="20">
        <v>2.824432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>
      <c r="A61" s="18" t="s">
        <v>100</v>
      </c>
      <c r="B61" s="18" t="s">
        <v>101</v>
      </c>
      <c r="C61" s="18" t="s">
        <v>110</v>
      </c>
      <c r="D61" s="18" t="s">
        <v>126</v>
      </c>
      <c r="E61" s="19" t="s">
        <v>129</v>
      </c>
      <c r="F61" s="20">
        <v>2.775421</v>
      </c>
      <c r="G61" s="20">
        <v>2.775421</v>
      </c>
      <c r="H61" s="20">
        <v>2.775421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>
      <c r="A62" s="18" t="s">
        <v>106</v>
      </c>
      <c r="B62" s="18" t="s">
        <v>110</v>
      </c>
      <c r="C62" s="18" t="s">
        <v>137</v>
      </c>
      <c r="D62" s="18" t="s">
        <v>126</v>
      </c>
      <c r="E62" s="19" t="s">
        <v>138</v>
      </c>
      <c r="F62" s="20">
        <v>35.246859</v>
      </c>
      <c r="G62" s="20">
        <v>31.970847</v>
      </c>
      <c r="H62" s="20">
        <v>27.364739</v>
      </c>
      <c r="I62" s="20">
        <v>4.606108</v>
      </c>
      <c r="J62" s="20">
        <v>0</v>
      </c>
      <c r="K62" s="20">
        <v>0</v>
      </c>
      <c r="L62" s="20">
        <v>3.276012</v>
      </c>
      <c r="M62" s="20">
        <v>3.276012</v>
      </c>
      <c r="N62" s="20">
        <v>0</v>
      </c>
      <c r="O62" s="20"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>
      <c r="A63" s="18" t="s">
        <v>109</v>
      </c>
      <c r="B63" s="18" t="s">
        <v>110</v>
      </c>
      <c r="C63" s="18" t="s">
        <v>86</v>
      </c>
      <c r="D63" s="18" t="s">
        <v>126</v>
      </c>
      <c r="E63" s="19" t="s">
        <v>111</v>
      </c>
      <c r="F63" s="20">
        <v>4.236648</v>
      </c>
      <c r="G63" s="20">
        <v>4.236648</v>
      </c>
      <c r="H63" s="20">
        <v>4.236648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>
      <c r="A64" s="18"/>
      <c r="B64" s="18"/>
      <c r="C64" s="18"/>
      <c r="D64" s="18" t="s">
        <v>139</v>
      </c>
      <c r="E64" s="19" t="s">
        <v>140</v>
      </c>
      <c r="F64" s="20">
        <v>134.307127</v>
      </c>
      <c r="G64" s="20">
        <v>110.547127</v>
      </c>
      <c r="H64" s="20">
        <v>93.778649</v>
      </c>
      <c r="I64" s="20">
        <v>12.650478</v>
      </c>
      <c r="J64" s="20">
        <v>4.118</v>
      </c>
      <c r="K64" s="20">
        <v>0</v>
      </c>
      <c r="L64" s="20">
        <v>23.76</v>
      </c>
      <c r="M64" s="20">
        <v>0</v>
      </c>
      <c r="N64" s="20">
        <v>0</v>
      </c>
      <c r="O64" s="20">
        <v>23.76</v>
      </c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>
      <c r="A65" s="18" t="s">
        <v>94</v>
      </c>
      <c r="B65" s="18" t="s">
        <v>95</v>
      </c>
      <c r="C65" s="18" t="s">
        <v>110</v>
      </c>
      <c r="D65" s="18" t="s">
        <v>126</v>
      </c>
      <c r="E65" s="19" t="s">
        <v>128</v>
      </c>
      <c r="F65" s="20">
        <v>0.872</v>
      </c>
      <c r="G65" s="20">
        <v>0.872</v>
      </c>
      <c r="H65" s="20">
        <v>0</v>
      </c>
      <c r="I65" s="20">
        <v>0</v>
      </c>
      <c r="J65" s="20">
        <v>0.872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22.5" spans="1:25">
      <c r="A66" s="18" t="s">
        <v>94</v>
      </c>
      <c r="B66" s="18" t="s">
        <v>95</v>
      </c>
      <c r="C66" s="18" t="s">
        <v>95</v>
      </c>
      <c r="D66" s="18" t="s">
        <v>126</v>
      </c>
      <c r="E66" s="19" t="s">
        <v>97</v>
      </c>
      <c r="F66" s="20">
        <v>11.603824</v>
      </c>
      <c r="G66" s="20">
        <v>11.603824</v>
      </c>
      <c r="H66" s="20">
        <v>11.603824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>
      <c r="A67" s="18" t="s">
        <v>94</v>
      </c>
      <c r="B67" s="18" t="s">
        <v>95</v>
      </c>
      <c r="C67" s="18" t="s">
        <v>98</v>
      </c>
      <c r="D67" s="18" t="s">
        <v>126</v>
      </c>
      <c r="E67" s="19" t="s">
        <v>99</v>
      </c>
      <c r="F67" s="20">
        <v>4.511424</v>
      </c>
      <c r="G67" s="20">
        <v>4.511424</v>
      </c>
      <c r="H67" s="20">
        <v>4.511424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>
      <c r="A68" s="18" t="s">
        <v>100</v>
      </c>
      <c r="B68" s="18" t="s">
        <v>107</v>
      </c>
      <c r="C68" s="18" t="s">
        <v>141</v>
      </c>
      <c r="D68" s="18" t="s">
        <v>126</v>
      </c>
      <c r="E68" s="19" t="s">
        <v>142</v>
      </c>
      <c r="F68" s="20">
        <v>102.895347</v>
      </c>
      <c r="G68" s="20">
        <v>79.135347</v>
      </c>
      <c r="H68" s="20">
        <v>63.238869</v>
      </c>
      <c r="I68" s="20">
        <v>12.650478</v>
      </c>
      <c r="J68" s="20">
        <v>3.246</v>
      </c>
      <c r="K68" s="20">
        <v>0</v>
      </c>
      <c r="L68" s="20">
        <v>23.76</v>
      </c>
      <c r="M68" s="20">
        <v>0</v>
      </c>
      <c r="N68" s="20">
        <v>0</v>
      </c>
      <c r="O68" s="20">
        <v>23.76</v>
      </c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>
      <c r="A69" s="18" t="s">
        <v>100</v>
      </c>
      <c r="B69" s="18" t="s">
        <v>101</v>
      </c>
      <c r="C69" s="18" t="s">
        <v>110</v>
      </c>
      <c r="D69" s="18" t="s">
        <v>126</v>
      </c>
      <c r="E69" s="19" t="s">
        <v>129</v>
      </c>
      <c r="F69" s="20">
        <v>5.721664</v>
      </c>
      <c r="G69" s="20">
        <v>5.721664</v>
      </c>
      <c r="H69" s="20">
        <v>5.721664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>
      <c r="A70" s="18" t="s">
        <v>109</v>
      </c>
      <c r="B70" s="18" t="s">
        <v>110</v>
      </c>
      <c r="C70" s="18" t="s">
        <v>86</v>
      </c>
      <c r="D70" s="18" t="s">
        <v>126</v>
      </c>
      <c r="E70" s="19" t="s">
        <v>111</v>
      </c>
      <c r="F70" s="20">
        <v>8.702868</v>
      </c>
      <c r="G70" s="20">
        <v>8.702868</v>
      </c>
      <c r="H70" s="20">
        <v>8.702868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>
      <c r="A71" s="18"/>
      <c r="B71" s="18"/>
      <c r="C71" s="18"/>
      <c r="D71" s="18" t="s">
        <v>143</v>
      </c>
      <c r="E71" s="19" t="s">
        <v>144</v>
      </c>
      <c r="F71" s="20">
        <v>297.165353</v>
      </c>
      <c r="G71" s="20">
        <v>137.909293</v>
      </c>
      <c r="H71" s="20">
        <v>120.434977</v>
      </c>
      <c r="I71" s="20">
        <v>17.468316</v>
      </c>
      <c r="J71" s="20">
        <v>0.006</v>
      </c>
      <c r="K71" s="20">
        <v>0</v>
      </c>
      <c r="L71" s="20">
        <v>159.25606</v>
      </c>
      <c r="M71" s="20">
        <v>17.88006</v>
      </c>
      <c r="N71" s="20">
        <v>141.376</v>
      </c>
      <c r="O71" s="20">
        <v>0</v>
      </c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22.5" spans="1:25">
      <c r="A72" s="18" t="s">
        <v>94</v>
      </c>
      <c r="B72" s="18" t="s">
        <v>95</v>
      </c>
      <c r="C72" s="18" t="s">
        <v>95</v>
      </c>
      <c r="D72" s="18" t="s">
        <v>126</v>
      </c>
      <c r="E72" s="19" t="s">
        <v>97</v>
      </c>
      <c r="F72" s="20">
        <v>14.946528</v>
      </c>
      <c r="G72" s="20">
        <v>14.946528</v>
      </c>
      <c r="H72" s="20">
        <v>14.946528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>
      <c r="A73" s="18" t="s">
        <v>94</v>
      </c>
      <c r="B73" s="18" t="s">
        <v>95</v>
      </c>
      <c r="C73" s="18" t="s">
        <v>98</v>
      </c>
      <c r="D73" s="18" t="s">
        <v>126</v>
      </c>
      <c r="E73" s="19" t="s">
        <v>99</v>
      </c>
      <c r="F73" s="20">
        <v>4.389008</v>
      </c>
      <c r="G73" s="20">
        <v>4.389008</v>
      </c>
      <c r="H73" s="20">
        <v>4.389008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>
      <c r="A74" s="18" t="s">
        <v>100</v>
      </c>
      <c r="B74" s="18" t="s">
        <v>101</v>
      </c>
      <c r="C74" s="18" t="s">
        <v>110</v>
      </c>
      <c r="D74" s="18" t="s">
        <v>126</v>
      </c>
      <c r="E74" s="19" t="s">
        <v>129</v>
      </c>
      <c r="F74" s="20">
        <v>7.372832</v>
      </c>
      <c r="G74" s="20">
        <v>7.372832</v>
      </c>
      <c r="H74" s="20">
        <v>7.372832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>
      <c r="A75" s="18" t="s">
        <v>104</v>
      </c>
      <c r="B75" s="18" t="s">
        <v>86</v>
      </c>
      <c r="C75" s="18" t="s">
        <v>90</v>
      </c>
      <c r="D75" s="18" t="s">
        <v>126</v>
      </c>
      <c r="E75" s="19" t="s">
        <v>145</v>
      </c>
      <c r="F75" s="20">
        <v>120.071089</v>
      </c>
      <c r="G75" s="20">
        <v>99.991029</v>
      </c>
      <c r="H75" s="20">
        <v>82.516713</v>
      </c>
      <c r="I75" s="20">
        <v>17.468316</v>
      </c>
      <c r="J75" s="20">
        <v>0.006</v>
      </c>
      <c r="K75" s="20">
        <v>0</v>
      </c>
      <c r="L75" s="20">
        <v>20.08006</v>
      </c>
      <c r="M75" s="20">
        <v>17.88006</v>
      </c>
      <c r="N75" s="20">
        <v>2.2</v>
      </c>
      <c r="O75" s="20"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>
      <c r="A76" s="18" t="s">
        <v>104</v>
      </c>
      <c r="B76" s="18" t="s">
        <v>95</v>
      </c>
      <c r="C76" s="18" t="s">
        <v>86</v>
      </c>
      <c r="D76" s="18" t="s">
        <v>126</v>
      </c>
      <c r="E76" s="19" t="s">
        <v>105</v>
      </c>
      <c r="F76" s="20">
        <v>139.176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139.176</v>
      </c>
      <c r="M76" s="20">
        <v>0</v>
      </c>
      <c r="N76" s="20">
        <v>139.176</v>
      </c>
      <c r="O76" s="20"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>
      <c r="A77" s="18" t="s">
        <v>109</v>
      </c>
      <c r="B77" s="18" t="s">
        <v>110</v>
      </c>
      <c r="C77" s="18" t="s">
        <v>86</v>
      </c>
      <c r="D77" s="18" t="s">
        <v>126</v>
      </c>
      <c r="E77" s="19" t="s">
        <v>111</v>
      </c>
      <c r="F77" s="20">
        <v>11.209896</v>
      </c>
      <c r="G77" s="20">
        <v>11.209896</v>
      </c>
      <c r="H77" s="20">
        <v>11.209896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>
      <c r="A78" s="18"/>
      <c r="B78" s="18"/>
      <c r="C78" s="18"/>
      <c r="D78" s="18" t="s">
        <v>146</v>
      </c>
      <c r="E78" s="19" t="s">
        <v>147</v>
      </c>
      <c r="F78" s="20">
        <v>80.808274</v>
      </c>
      <c r="G78" s="20">
        <v>80.808274</v>
      </c>
      <c r="H78" s="20">
        <v>70.98594</v>
      </c>
      <c r="I78" s="20">
        <v>9.822334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>
      <c r="A79" s="18" t="s">
        <v>94</v>
      </c>
      <c r="B79" s="18" t="s">
        <v>86</v>
      </c>
      <c r="C79" s="18" t="s">
        <v>107</v>
      </c>
      <c r="D79" s="18" t="s">
        <v>126</v>
      </c>
      <c r="E79" s="19" t="s">
        <v>148</v>
      </c>
      <c r="F79" s="20">
        <v>58.024352</v>
      </c>
      <c r="G79" s="20">
        <v>58.024352</v>
      </c>
      <c r="H79" s="20">
        <v>48.202018</v>
      </c>
      <c r="I79" s="20">
        <v>9.822334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22.5" spans="1:25">
      <c r="A80" s="18" t="s">
        <v>94</v>
      </c>
      <c r="B80" s="18" t="s">
        <v>95</v>
      </c>
      <c r="C80" s="18" t="s">
        <v>95</v>
      </c>
      <c r="D80" s="18" t="s">
        <v>126</v>
      </c>
      <c r="E80" s="19" t="s">
        <v>97</v>
      </c>
      <c r="F80" s="20">
        <v>8.978672</v>
      </c>
      <c r="G80" s="20">
        <v>8.978672</v>
      </c>
      <c r="H80" s="20">
        <v>8.978672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>
      <c r="A81" s="18" t="s">
        <v>94</v>
      </c>
      <c r="B81" s="18" t="s">
        <v>95</v>
      </c>
      <c r="C81" s="18" t="s">
        <v>98</v>
      </c>
      <c r="D81" s="18" t="s">
        <v>126</v>
      </c>
      <c r="E81" s="19" t="s">
        <v>99</v>
      </c>
      <c r="F81" s="20">
        <v>2.643744</v>
      </c>
      <c r="G81" s="20">
        <v>2.643744</v>
      </c>
      <c r="H81" s="20">
        <v>2.643744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>
      <c r="A82" s="18" t="s">
        <v>100</v>
      </c>
      <c r="B82" s="18" t="s">
        <v>101</v>
      </c>
      <c r="C82" s="18" t="s">
        <v>110</v>
      </c>
      <c r="D82" s="18" t="s">
        <v>126</v>
      </c>
      <c r="E82" s="19" t="s">
        <v>129</v>
      </c>
      <c r="F82" s="20">
        <v>4.427502</v>
      </c>
      <c r="G82" s="20">
        <v>4.427502</v>
      </c>
      <c r="H82" s="20">
        <v>4.427502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>
      <c r="A83" s="18" t="s">
        <v>109</v>
      </c>
      <c r="B83" s="18" t="s">
        <v>110</v>
      </c>
      <c r="C83" s="18" t="s">
        <v>86</v>
      </c>
      <c r="D83" s="18" t="s">
        <v>126</v>
      </c>
      <c r="E83" s="19" t="s">
        <v>111</v>
      </c>
      <c r="F83" s="20">
        <v>6.734004</v>
      </c>
      <c r="G83" s="20">
        <v>6.734004</v>
      </c>
      <c r="H83" s="20">
        <v>6.734004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>
      <c r="A84" s="18"/>
      <c r="B84" s="18"/>
      <c r="C84" s="18"/>
      <c r="D84" s="18" t="s">
        <v>149</v>
      </c>
      <c r="E84" s="19" t="s">
        <v>150</v>
      </c>
      <c r="F84" s="20">
        <v>34.448096</v>
      </c>
      <c r="G84" s="20">
        <v>34.448096</v>
      </c>
      <c r="H84" s="20">
        <v>28.814522</v>
      </c>
      <c r="I84" s="20">
        <v>3.883574</v>
      </c>
      <c r="J84" s="20">
        <v>1.75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>
      <c r="A85" s="18" t="s">
        <v>94</v>
      </c>
      <c r="B85" s="18" t="s">
        <v>95</v>
      </c>
      <c r="C85" s="18" t="s">
        <v>110</v>
      </c>
      <c r="D85" s="18" t="s">
        <v>126</v>
      </c>
      <c r="E85" s="19" t="s">
        <v>128</v>
      </c>
      <c r="F85" s="20">
        <v>1.744</v>
      </c>
      <c r="G85" s="20">
        <v>1.744</v>
      </c>
      <c r="H85" s="20">
        <v>0</v>
      </c>
      <c r="I85" s="20">
        <v>0</v>
      </c>
      <c r="J85" s="20">
        <v>1.744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22.5" spans="1:25">
      <c r="A86" s="18" t="s">
        <v>94</v>
      </c>
      <c r="B86" s="18" t="s">
        <v>95</v>
      </c>
      <c r="C86" s="18" t="s">
        <v>95</v>
      </c>
      <c r="D86" s="18" t="s">
        <v>126</v>
      </c>
      <c r="E86" s="19" t="s">
        <v>97</v>
      </c>
      <c r="F86" s="20">
        <v>3.068592</v>
      </c>
      <c r="G86" s="20">
        <v>3.068592</v>
      </c>
      <c r="H86" s="20">
        <v>3.068592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>
      <c r="A87" s="18" t="s">
        <v>94</v>
      </c>
      <c r="B87" s="18" t="s">
        <v>95</v>
      </c>
      <c r="C87" s="18" t="s">
        <v>98</v>
      </c>
      <c r="D87" s="18" t="s">
        <v>126</v>
      </c>
      <c r="E87" s="19" t="s">
        <v>99</v>
      </c>
      <c r="F87" s="20">
        <v>1.534296</v>
      </c>
      <c r="G87" s="20">
        <v>1.534296</v>
      </c>
      <c r="H87" s="20">
        <v>1.534296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>
      <c r="A88" s="18" t="s">
        <v>100</v>
      </c>
      <c r="B88" s="18" t="s">
        <v>101</v>
      </c>
      <c r="C88" s="18" t="s">
        <v>110</v>
      </c>
      <c r="D88" s="18" t="s">
        <v>126</v>
      </c>
      <c r="E88" s="19" t="s">
        <v>129</v>
      </c>
      <c r="F88" s="20">
        <v>1.517538</v>
      </c>
      <c r="G88" s="20">
        <v>1.517538</v>
      </c>
      <c r="H88" s="20">
        <v>1.517538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>
      <c r="A89" s="18" t="s">
        <v>106</v>
      </c>
      <c r="B89" s="18" t="s">
        <v>85</v>
      </c>
      <c r="C89" s="18" t="s">
        <v>151</v>
      </c>
      <c r="D89" s="18" t="s">
        <v>126</v>
      </c>
      <c r="E89" s="19" t="s">
        <v>152</v>
      </c>
      <c r="F89" s="20">
        <v>24.282226</v>
      </c>
      <c r="G89" s="20">
        <v>24.282226</v>
      </c>
      <c r="H89" s="20">
        <v>20.392652</v>
      </c>
      <c r="I89" s="20">
        <v>3.883574</v>
      </c>
      <c r="J89" s="20">
        <v>0.006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>
      <c r="A90" s="18" t="s">
        <v>109</v>
      </c>
      <c r="B90" s="18" t="s">
        <v>110</v>
      </c>
      <c r="C90" s="18" t="s">
        <v>86</v>
      </c>
      <c r="D90" s="18" t="s">
        <v>126</v>
      </c>
      <c r="E90" s="19" t="s">
        <v>111</v>
      </c>
      <c r="F90" s="20">
        <v>2.301444</v>
      </c>
      <c r="G90" s="20">
        <v>2.301444</v>
      </c>
      <c r="H90" s="20">
        <v>2.301444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>
      <c r="A91" s="18"/>
      <c r="B91" s="18"/>
      <c r="C91" s="18"/>
      <c r="D91" s="18" t="s">
        <v>153</v>
      </c>
      <c r="E91" s="19" t="s">
        <v>154</v>
      </c>
      <c r="F91" s="20">
        <v>21.601745</v>
      </c>
      <c r="G91" s="20">
        <v>21.601745</v>
      </c>
      <c r="H91" s="20">
        <v>18.652999</v>
      </c>
      <c r="I91" s="20">
        <v>2.948746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22.5" spans="1:25">
      <c r="A92" s="18" t="s">
        <v>94</v>
      </c>
      <c r="B92" s="18" t="s">
        <v>95</v>
      </c>
      <c r="C92" s="18" t="s">
        <v>95</v>
      </c>
      <c r="D92" s="18" t="s">
        <v>126</v>
      </c>
      <c r="E92" s="19" t="s">
        <v>97</v>
      </c>
      <c r="F92" s="20">
        <v>1.989968</v>
      </c>
      <c r="G92" s="20">
        <v>1.989968</v>
      </c>
      <c r="H92" s="20">
        <v>1.989968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>
      <c r="A93" s="18" t="s">
        <v>94</v>
      </c>
      <c r="B93" s="18" t="s">
        <v>95</v>
      </c>
      <c r="C93" s="18" t="s">
        <v>98</v>
      </c>
      <c r="D93" s="18" t="s">
        <v>126</v>
      </c>
      <c r="E93" s="19" t="s">
        <v>99</v>
      </c>
      <c r="F93" s="20">
        <v>0.994984</v>
      </c>
      <c r="G93" s="20">
        <v>0.994984</v>
      </c>
      <c r="H93" s="20">
        <v>0.994984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>
      <c r="A94" s="18" t="s">
        <v>94</v>
      </c>
      <c r="B94" s="18" t="s">
        <v>155</v>
      </c>
      <c r="C94" s="18" t="s">
        <v>125</v>
      </c>
      <c r="D94" s="18" t="s">
        <v>126</v>
      </c>
      <c r="E94" s="19" t="s">
        <v>156</v>
      </c>
      <c r="F94" s="20">
        <v>16.139807</v>
      </c>
      <c r="G94" s="20">
        <v>16.139807</v>
      </c>
      <c r="H94" s="20">
        <v>13.191061</v>
      </c>
      <c r="I94" s="20">
        <v>2.948746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>
      <c r="A95" s="18" t="s">
        <v>100</v>
      </c>
      <c r="B95" s="18" t="s">
        <v>101</v>
      </c>
      <c r="C95" s="18" t="s">
        <v>110</v>
      </c>
      <c r="D95" s="18" t="s">
        <v>126</v>
      </c>
      <c r="E95" s="19" t="s">
        <v>129</v>
      </c>
      <c r="F95" s="20">
        <v>0.98451</v>
      </c>
      <c r="G95" s="20">
        <v>0.98451</v>
      </c>
      <c r="H95" s="20">
        <v>0.98451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>
      <c r="A96" s="18" t="s">
        <v>109</v>
      </c>
      <c r="B96" s="18" t="s">
        <v>110</v>
      </c>
      <c r="C96" s="18" t="s">
        <v>86</v>
      </c>
      <c r="D96" s="18" t="s">
        <v>126</v>
      </c>
      <c r="E96" s="19" t="s">
        <v>111</v>
      </c>
      <c r="F96" s="20">
        <v>1.492476</v>
      </c>
      <c r="G96" s="20">
        <v>1.492476</v>
      </c>
      <c r="H96" s="20">
        <v>1.492476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>
      <c r="A97" s="18"/>
      <c r="B97" s="18"/>
      <c r="C97" s="18"/>
      <c r="D97" s="18" t="s">
        <v>157</v>
      </c>
      <c r="E97" s="19" t="s">
        <v>158</v>
      </c>
      <c r="F97" s="20">
        <v>82.613376</v>
      </c>
      <c r="G97" s="20">
        <v>82.613376</v>
      </c>
      <c r="H97" s="20">
        <v>72.346762</v>
      </c>
      <c r="I97" s="20">
        <v>8.522614</v>
      </c>
      <c r="J97" s="20">
        <v>1.744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>
      <c r="A98" s="18" t="s">
        <v>94</v>
      </c>
      <c r="B98" s="18" t="s">
        <v>95</v>
      </c>
      <c r="C98" s="18" t="s">
        <v>110</v>
      </c>
      <c r="D98" s="18" t="s">
        <v>126</v>
      </c>
      <c r="E98" s="19" t="s">
        <v>128</v>
      </c>
      <c r="F98" s="20">
        <v>1.744</v>
      </c>
      <c r="G98" s="20">
        <v>1.744</v>
      </c>
      <c r="H98" s="20">
        <v>0</v>
      </c>
      <c r="I98" s="20">
        <v>0</v>
      </c>
      <c r="J98" s="20">
        <v>1.744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22.5" spans="1:25">
      <c r="A99" s="18" t="s">
        <v>94</v>
      </c>
      <c r="B99" s="18" t="s">
        <v>95</v>
      </c>
      <c r="C99" s="18" t="s">
        <v>95</v>
      </c>
      <c r="D99" s="18" t="s">
        <v>126</v>
      </c>
      <c r="E99" s="19" t="s">
        <v>97</v>
      </c>
      <c r="F99" s="20">
        <v>8.180912</v>
      </c>
      <c r="G99" s="20">
        <v>8.180912</v>
      </c>
      <c r="H99" s="20">
        <v>8.180912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>
      <c r="A100" s="18" t="s">
        <v>94</v>
      </c>
      <c r="B100" s="18" t="s">
        <v>95</v>
      </c>
      <c r="C100" s="18" t="s">
        <v>98</v>
      </c>
      <c r="D100" s="18" t="s">
        <v>126</v>
      </c>
      <c r="E100" s="19" t="s">
        <v>99</v>
      </c>
      <c r="F100" s="20">
        <v>4.090456</v>
      </c>
      <c r="G100" s="20">
        <v>4.090456</v>
      </c>
      <c r="H100" s="20">
        <v>4.090456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>
      <c r="A101" s="18" t="s">
        <v>100</v>
      </c>
      <c r="B101" s="18" t="s">
        <v>101</v>
      </c>
      <c r="C101" s="18" t="s">
        <v>110</v>
      </c>
      <c r="D101" s="18" t="s">
        <v>126</v>
      </c>
      <c r="E101" s="19" t="s">
        <v>129</v>
      </c>
      <c r="F101" s="20">
        <v>4.031394</v>
      </c>
      <c r="G101" s="20">
        <v>4.031394</v>
      </c>
      <c r="H101" s="20">
        <v>4.031394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>
      <c r="A102" s="18" t="s">
        <v>106</v>
      </c>
      <c r="B102" s="18" t="s">
        <v>86</v>
      </c>
      <c r="C102" s="18" t="s">
        <v>137</v>
      </c>
      <c r="D102" s="18" t="s">
        <v>126</v>
      </c>
      <c r="E102" s="19" t="s">
        <v>159</v>
      </c>
      <c r="F102" s="20">
        <v>58.43093</v>
      </c>
      <c r="G102" s="20">
        <v>58.43093</v>
      </c>
      <c r="H102" s="20">
        <v>49.908316</v>
      </c>
      <c r="I102" s="20">
        <v>8.522614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>
      <c r="A103" s="18" t="s">
        <v>109</v>
      </c>
      <c r="B103" s="18" t="s">
        <v>110</v>
      </c>
      <c r="C103" s="18" t="s">
        <v>86</v>
      </c>
      <c r="D103" s="18" t="s">
        <v>126</v>
      </c>
      <c r="E103" s="19" t="s">
        <v>111</v>
      </c>
      <c r="F103" s="20">
        <v>6.135684</v>
      </c>
      <c r="G103" s="20">
        <v>6.135684</v>
      </c>
      <c r="H103" s="20">
        <v>6.135684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22.5" spans="1:25">
      <c r="A104" s="18"/>
      <c r="B104" s="18"/>
      <c r="C104" s="18"/>
      <c r="D104" s="18" t="s">
        <v>160</v>
      </c>
      <c r="E104" s="19" t="s">
        <v>161</v>
      </c>
      <c r="F104" s="20">
        <v>28.622417</v>
      </c>
      <c r="G104" s="20">
        <v>28.622417</v>
      </c>
      <c r="H104" s="20">
        <v>23.450941</v>
      </c>
      <c r="I104" s="20">
        <v>3.063476</v>
      </c>
      <c r="J104" s="20">
        <v>2.108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>
      <c r="A105" s="18" t="s">
        <v>94</v>
      </c>
      <c r="B105" s="18" t="s">
        <v>95</v>
      </c>
      <c r="C105" s="18" t="s">
        <v>110</v>
      </c>
      <c r="D105" s="18" t="s">
        <v>126</v>
      </c>
      <c r="E105" s="19" t="s">
        <v>128</v>
      </c>
      <c r="F105" s="20">
        <v>0.872</v>
      </c>
      <c r="G105" s="20">
        <v>0.872</v>
      </c>
      <c r="H105" s="20">
        <v>0</v>
      </c>
      <c r="I105" s="20">
        <v>0</v>
      </c>
      <c r="J105" s="20">
        <v>0.872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22.5" spans="1:25">
      <c r="A106" s="18" t="s">
        <v>94</v>
      </c>
      <c r="B106" s="18" t="s">
        <v>95</v>
      </c>
      <c r="C106" s="18" t="s">
        <v>95</v>
      </c>
      <c r="D106" s="18" t="s">
        <v>126</v>
      </c>
      <c r="E106" s="19" t="s">
        <v>97</v>
      </c>
      <c r="F106" s="20">
        <v>2.907808</v>
      </c>
      <c r="G106" s="20">
        <v>2.907808</v>
      </c>
      <c r="H106" s="20">
        <v>2.907808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>
      <c r="A107" s="18" t="s">
        <v>94</v>
      </c>
      <c r="B107" s="18" t="s">
        <v>95</v>
      </c>
      <c r="C107" s="18" t="s">
        <v>98</v>
      </c>
      <c r="D107" s="18" t="s">
        <v>126</v>
      </c>
      <c r="E107" s="19" t="s">
        <v>99</v>
      </c>
      <c r="F107" s="20">
        <v>1.453904</v>
      </c>
      <c r="G107" s="20">
        <v>1.453904</v>
      </c>
      <c r="H107" s="20">
        <v>1.453904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>
      <c r="A108" s="18" t="s">
        <v>100</v>
      </c>
      <c r="B108" s="18" t="s">
        <v>101</v>
      </c>
      <c r="C108" s="18" t="s">
        <v>110</v>
      </c>
      <c r="D108" s="18" t="s">
        <v>126</v>
      </c>
      <c r="E108" s="19" t="s">
        <v>129</v>
      </c>
      <c r="F108" s="20">
        <v>1.431956</v>
      </c>
      <c r="G108" s="20">
        <v>1.431956</v>
      </c>
      <c r="H108" s="20">
        <v>1.431956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>
      <c r="A109" s="18" t="s">
        <v>106</v>
      </c>
      <c r="B109" s="18" t="s">
        <v>86</v>
      </c>
      <c r="C109" s="18" t="s">
        <v>137</v>
      </c>
      <c r="D109" s="18" t="s">
        <v>126</v>
      </c>
      <c r="E109" s="19" t="s">
        <v>159</v>
      </c>
      <c r="F109" s="20">
        <v>19.775893</v>
      </c>
      <c r="G109" s="20">
        <v>19.775893</v>
      </c>
      <c r="H109" s="20">
        <v>15.476417</v>
      </c>
      <c r="I109" s="20">
        <v>3.063476</v>
      </c>
      <c r="J109" s="20">
        <v>1.236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18" t="s">
        <v>109</v>
      </c>
      <c r="B110" s="18" t="s">
        <v>110</v>
      </c>
      <c r="C110" s="18" t="s">
        <v>86</v>
      </c>
      <c r="D110" s="18" t="s">
        <v>126</v>
      </c>
      <c r="E110" s="19" t="s">
        <v>111</v>
      </c>
      <c r="F110" s="20">
        <v>2.180856</v>
      </c>
      <c r="G110" s="20">
        <v>2.180856</v>
      </c>
      <c r="H110" s="20">
        <v>2.180856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18"/>
      <c r="B111" s="18"/>
      <c r="C111" s="18"/>
      <c r="D111" s="18" t="s">
        <v>162</v>
      </c>
      <c r="E111" s="19" t="s">
        <v>163</v>
      </c>
      <c r="F111" s="20">
        <v>70.43095</v>
      </c>
      <c r="G111" s="20">
        <v>70.43095</v>
      </c>
      <c r="H111" s="20">
        <v>63.167778</v>
      </c>
      <c r="I111" s="20">
        <v>7.263172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22.5" spans="1:25">
      <c r="A112" s="18" t="s">
        <v>94</v>
      </c>
      <c r="B112" s="18" t="s">
        <v>95</v>
      </c>
      <c r="C112" s="18" t="s">
        <v>95</v>
      </c>
      <c r="D112" s="18" t="s">
        <v>126</v>
      </c>
      <c r="E112" s="19" t="s">
        <v>97</v>
      </c>
      <c r="F112" s="20">
        <v>7.705376</v>
      </c>
      <c r="G112" s="20">
        <v>7.705376</v>
      </c>
      <c r="H112" s="20">
        <v>7.705376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18" t="s">
        <v>94</v>
      </c>
      <c r="B113" s="18" t="s">
        <v>95</v>
      </c>
      <c r="C113" s="18" t="s">
        <v>98</v>
      </c>
      <c r="D113" s="18" t="s">
        <v>126</v>
      </c>
      <c r="E113" s="19" t="s">
        <v>99</v>
      </c>
      <c r="F113" s="20">
        <v>3.852688</v>
      </c>
      <c r="G113" s="20">
        <v>3.852688</v>
      </c>
      <c r="H113" s="20">
        <v>3.852688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18" t="s">
        <v>100</v>
      </c>
      <c r="B114" s="18" t="s">
        <v>101</v>
      </c>
      <c r="C114" s="18" t="s">
        <v>110</v>
      </c>
      <c r="D114" s="18" t="s">
        <v>126</v>
      </c>
      <c r="E114" s="19" t="s">
        <v>129</v>
      </c>
      <c r="F114" s="20">
        <v>3.792372</v>
      </c>
      <c r="G114" s="20">
        <v>3.792372</v>
      </c>
      <c r="H114" s="20">
        <v>3.792372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18" t="s">
        <v>106</v>
      </c>
      <c r="B115" s="18" t="s">
        <v>86</v>
      </c>
      <c r="C115" s="18" t="s">
        <v>137</v>
      </c>
      <c r="D115" s="18" t="s">
        <v>126</v>
      </c>
      <c r="E115" s="19" t="s">
        <v>159</v>
      </c>
      <c r="F115" s="20">
        <v>49.301482</v>
      </c>
      <c r="G115" s="20">
        <v>49.301482</v>
      </c>
      <c r="H115" s="20">
        <v>42.03831</v>
      </c>
      <c r="I115" s="20">
        <v>7.263172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18" t="s">
        <v>109</v>
      </c>
      <c r="B116" s="18" t="s">
        <v>110</v>
      </c>
      <c r="C116" s="18" t="s">
        <v>86</v>
      </c>
      <c r="D116" s="18" t="s">
        <v>126</v>
      </c>
      <c r="E116" s="19" t="s">
        <v>111</v>
      </c>
      <c r="F116" s="20">
        <v>5.779032</v>
      </c>
      <c r="G116" s="20">
        <v>5.779032</v>
      </c>
      <c r="H116" s="20">
        <v>5.779032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18"/>
      <c r="B117" s="18"/>
      <c r="C117" s="18"/>
      <c r="D117" s="18" t="s">
        <v>164</v>
      </c>
      <c r="E117" s="19" t="s">
        <v>165</v>
      </c>
      <c r="F117" s="20">
        <v>35.938992</v>
      </c>
      <c r="G117" s="20">
        <v>35.938992</v>
      </c>
      <c r="H117" s="20">
        <v>31.547216</v>
      </c>
      <c r="I117" s="20">
        <v>4.391776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22.5" spans="1:25">
      <c r="A118" s="18" t="s">
        <v>94</v>
      </c>
      <c r="B118" s="18" t="s">
        <v>95</v>
      </c>
      <c r="C118" s="18" t="s">
        <v>95</v>
      </c>
      <c r="D118" s="18" t="s">
        <v>126</v>
      </c>
      <c r="E118" s="19" t="s">
        <v>97</v>
      </c>
      <c r="F118" s="20">
        <v>3.934208</v>
      </c>
      <c r="G118" s="20">
        <v>3.934208</v>
      </c>
      <c r="H118" s="20">
        <v>3.934208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>
      <c r="A119" s="18" t="s">
        <v>94</v>
      </c>
      <c r="B119" s="18" t="s">
        <v>95</v>
      </c>
      <c r="C119" s="18" t="s">
        <v>98</v>
      </c>
      <c r="D119" s="18" t="s">
        <v>126</v>
      </c>
      <c r="E119" s="19" t="s">
        <v>99</v>
      </c>
      <c r="F119" s="20">
        <v>1.967104</v>
      </c>
      <c r="G119" s="20">
        <v>1.967104</v>
      </c>
      <c r="H119" s="20">
        <v>1.967104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18" t="s">
        <v>100</v>
      </c>
      <c r="B120" s="18" t="s">
        <v>101</v>
      </c>
      <c r="C120" s="18" t="s">
        <v>110</v>
      </c>
      <c r="D120" s="18" t="s">
        <v>126</v>
      </c>
      <c r="E120" s="19" t="s">
        <v>129</v>
      </c>
      <c r="F120" s="20">
        <v>1.939527</v>
      </c>
      <c r="G120" s="20">
        <v>1.939527</v>
      </c>
      <c r="H120" s="20">
        <v>1.939527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18" t="s">
        <v>106</v>
      </c>
      <c r="B121" s="18" t="s">
        <v>95</v>
      </c>
      <c r="C121" s="18" t="s">
        <v>125</v>
      </c>
      <c r="D121" s="18" t="s">
        <v>126</v>
      </c>
      <c r="E121" s="19" t="s">
        <v>166</v>
      </c>
      <c r="F121" s="20">
        <v>25.147497</v>
      </c>
      <c r="G121" s="20">
        <v>25.147497</v>
      </c>
      <c r="H121" s="20">
        <v>20.755721</v>
      </c>
      <c r="I121" s="20">
        <v>4.391776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18" t="s">
        <v>109</v>
      </c>
      <c r="B122" s="18" t="s">
        <v>110</v>
      </c>
      <c r="C122" s="18" t="s">
        <v>86</v>
      </c>
      <c r="D122" s="18" t="s">
        <v>126</v>
      </c>
      <c r="E122" s="19" t="s">
        <v>111</v>
      </c>
      <c r="F122" s="20">
        <v>2.950656</v>
      </c>
      <c r="G122" s="20">
        <v>2.950656</v>
      </c>
      <c r="H122" s="20">
        <v>2.950656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359</v>
      </c>
      <c r="Y1" s="9"/>
    </row>
    <row r="2" ht="19.5" customHeight="1" spans="1:25">
      <c r="A2" s="3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330</v>
      </c>
      <c r="E4" s="4" t="s">
        <v>358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361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598FCF083D4049C4A40B34456F51161C</vt:lpwstr>
  </property>
</Properties>
</file>