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wmf" ContentType="image/x-w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鹿寨县2024年脱贫劳动力跨省就业一次性交通补助花名册（第一批" sheetId="1" r:id="rId1"/>
    <sheet name="Sheet2"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s>
  <definedNames>
    <definedName name="_xlnm._FilterDatabase" localSheetId="0" hidden="1">'鹿寨县2024年脱贫劳动力跨省就业一次性交通补助花名册（第一批'!$A$4:$J$1130</definedName>
    <definedName name="_xlnm.Print_Titles" localSheetId="0">'鹿寨县2024年脱贫劳动力跨省就业一次性交通补助花名册（第一批'!$4:$4</definedName>
  </definedNames>
  <calcPr calcId="144525"/>
</workbook>
</file>

<file path=xl/sharedStrings.xml><?xml version="1.0" encoding="utf-8"?>
<sst xmlns="http://schemas.openxmlformats.org/spreadsheetml/2006/main" count="7962" uniqueCount="1269">
  <si>
    <t>附件6</t>
  </si>
  <si>
    <t>鹿寨县2024年脱贫劳动力跨省就业一次性交通补助花名册（第一批）</t>
  </si>
  <si>
    <t>填报单位（盖章）：鹿寨县农业农村局             审核领导：张佐霖               填报人：黄静            联系电话：6818237                填报日期：2024年8月5日</t>
  </si>
  <si>
    <t>序号</t>
  </si>
  <si>
    <t>乡镇</t>
  </si>
  <si>
    <t>行政村</t>
  </si>
  <si>
    <t>姓名</t>
  </si>
  <si>
    <t>人员类别</t>
  </si>
  <si>
    <t>是否乘坐专列</t>
  </si>
  <si>
    <t>务工区域（省）</t>
  </si>
  <si>
    <t>今年外出时间</t>
  </si>
  <si>
    <t>补助金额（元）</t>
  </si>
  <si>
    <t>惠民惠农财政补贴资金“一卡通”信息</t>
  </si>
  <si>
    <t>备注</t>
  </si>
  <si>
    <t>黄冕镇</t>
  </si>
  <si>
    <t>大端村</t>
  </si>
  <si>
    <t>陈春</t>
  </si>
  <si>
    <t>脱贫劳动力</t>
  </si>
  <si>
    <t>否</t>
  </si>
  <si>
    <t>福建省</t>
  </si>
  <si>
    <t>一卡通系统登记账号</t>
  </si>
  <si>
    <t>陈祥智</t>
  </si>
  <si>
    <t>广东省</t>
  </si>
  <si>
    <t>古赏村</t>
  </si>
  <si>
    <t>刘李华</t>
  </si>
  <si>
    <t>江苏省</t>
  </si>
  <si>
    <t>梁海媚</t>
  </si>
  <si>
    <t>韦文德</t>
  </si>
  <si>
    <t>浙江省</t>
  </si>
  <si>
    <t>李杰</t>
  </si>
  <si>
    <t>骆宏节</t>
  </si>
  <si>
    <t>潘宇</t>
  </si>
  <si>
    <t>山脚村</t>
  </si>
  <si>
    <t>张富康</t>
  </si>
  <si>
    <t>罗道裕</t>
  </si>
  <si>
    <t>石门村</t>
  </si>
  <si>
    <t>潘韦丽</t>
  </si>
  <si>
    <t>潘忠海</t>
  </si>
  <si>
    <t>韦春兰</t>
  </si>
  <si>
    <t>潘忠发</t>
  </si>
  <si>
    <t>陈秀珍</t>
  </si>
  <si>
    <t>廖兰</t>
  </si>
  <si>
    <t>2024年2月</t>
  </si>
  <si>
    <t>六脉村</t>
  </si>
  <si>
    <t>黄世斌</t>
  </si>
  <si>
    <t>2024年3月</t>
  </si>
  <si>
    <t>苏海芳</t>
  </si>
  <si>
    <t>黄世兴</t>
  </si>
  <si>
    <t>2024年4月</t>
  </si>
  <si>
    <t>潘著成</t>
  </si>
  <si>
    <t>覃田松</t>
  </si>
  <si>
    <t>湖南省</t>
  </si>
  <si>
    <t>幽兰村</t>
  </si>
  <si>
    <t>廖玉成</t>
  </si>
  <si>
    <t>赵祖鹏</t>
  </si>
  <si>
    <t>曾新贵</t>
  </si>
  <si>
    <t>曾静</t>
  </si>
  <si>
    <t>曾洁</t>
  </si>
  <si>
    <t>廖绣凤</t>
  </si>
  <si>
    <t>卢泉</t>
  </si>
  <si>
    <t>黄冕村</t>
  </si>
  <si>
    <t>罗飞华</t>
  </si>
  <si>
    <t>黄杰</t>
  </si>
  <si>
    <t>罗荣慧</t>
  </si>
  <si>
    <t>是</t>
  </si>
  <si>
    <t>罗天佑</t>
  </si>
  <si>
    <t>吕有贵</t>
  </si>
  <si>
    <t>唐丽群</t>
  </si>
  <si>
    <t>覃清云</t>
  </si>
  <si>
    <t>潘著刚</t>
  </si>
  <si>
    <t>平山镇</t>
  </si>
  <si>
    <t>中村村</t>
  </si>
  <si>
    <t>罗泽礼</t>
  </si>
  <si>
    <t>吴曌曌</t>
  </si>
  <si>
    <t>吴开定</t>
  </si>
  <si>
    <t>罗建秋</t>
  </si>
  <si>
    <t>罗苗元</t>
  </si>
  <si>
    <t>罗谋伟</t>
  </si>
  <si>
    <t>吴琴线</t>
  </si>
  <si>
    <t>罗金双</t>
  </si>
  <si>
    <t>罗莲芳</t>
  </si>
  <si>
    <t>石龙村</t>
  </si>
  <si>
    <t>罗斌</t>
  </si>
  <si>
    <t>罗小丹</t>
  </si>
  <si>
    <t>韦达</t>
  </si>
  <si>
    <t>大阳村</t>
  </si>
  <si>
    <t>梁海娇</t>
  </si>
  <si>
    <t>梁海华</t>
  </si>
  <si>
    <t>谭忠坤</t>
  </si>
  <si>
    <t>云南省</t>
  </si>
  <si>
    <t>龙婆村</t>
  </si>
  <si>
    <t>宾海春</t>
  </si>
  <si>
    <t>宾海顺</t>
  </si>
  <si>
    <t>青海省</t>
  </si>
  <si>
    <t>陶立信</t>
  </si>
  <si>
    <t>陶志斌</t>
  </si>
  <si>
    <t>兰丽梅</t>
  </si>
  <si>
    <t xml:space="preserve"> 平山镇 </t>
  </si>
  <si>
    <t>卢华</t>
  </si>
  <si>
    <t>罗泽顺</t>
  </si>
  <si>
    <t>罗承六</t>
  </si>
  <si>
    <t>罗永杏</t>
  </si>
  <si>
    <t>芝山村</t>
  </si>
  <si>
    <t>韦於宝</t>
  </si>
  <si>
    <t>陶刚远</t>
  </si>
  <si>
    <t>陶秋芬</t>
  </si>
  <si>
    <t>陶礼树</t>
  </si>
  <si>
    <t>陶军</t>
  </si>
  <si>
    <t>莫继长</t>
  </si>
  <si>
    <t>莫继纯</t>
  </si>
  <si>
    <t>罗长军</t>
  </si>
  <si>
    <t>孔堂村</t>
  </si>
  <si>
    <t>罗燕子</t>
  </si>
  <si>
    <t>卢奇</t>
  </si>
  <si>
    <t>罗土保</t>
  </si>
  <si>
    <t>罗蒙欢</t>
  </si>
  <si>
    <t>廖庆亮</t>
  </si>
  <si>
    <t>九简村</t>
  </si>
  <si>
    <t>周志斌</t>
  </si>
  <si>
    <t>候长凤</t>
  </si>
  <si>
    <t>韦代革</t>
  </si>
  <si>
    <t>卢金丽</t>
  </si>
  <si>
    <t>司徒石生</t>
  </si>
  <si>
    <t>榨油村</t>
  </si>
  <si>
    <t>覃福平</t>
  </si>
  <si>
    <t>罗万益</t>
  </si>
  <si>
    <t>覃韦圳</t>
  </si>
  <si>
    <t>罗经顺</t>
  </si>
  <si>
    <t>青山村</t>
  </si>
  <si>
    <t>陶慧林</t>
  </si>
  <si>
    <t>吴大厂</t>
  </si>
  <si>
    <t>吴新菊</t>
  </si>
  <si>
    <t>罗干</t>
  </si>
  <si>
    <t>吴羽晴</t>
  </si>
  <si>
    <t>吴宏江</t>
  </si>
  <si>
    <t>吴宏杰</t>
  </si>
  <si>
    <t>吴宏果</t>
  </si>
  <si>
    <t>平山社区</t>
  </si>
  <si>
    <t>杨清</t>
  </si>
  <si>
    <t>秦志强</t>
  </si>
  <si>
    <t>金定林</t>
  </si>
  <si>
    <t>叶荣萍</t>
  </si>
  <si>
    <t>屯秋村</t>
  </si>
  <si>
    <t>钟良</t>
  </si>
  <si>
    <t>中渡镇</t>
  </si>
  <si>
    <t>福龙村</t>
  </si>
  <si>
    <t>罗泽淞</t>
  </si>
  <si>
    <t>钟红兵</t>
  </si>
  <si>
    <t>张晨国</t>
  </si>
  <si>
    <t>欧胜平</t>
  </si>
  <si>
    <t>潘圩村</t>
  </si>
  <si>
    <t>蒙吉成</t>
  </si>
  <si>
    <t>甘扬柳</t>
  </si>
  <si>
    <t>蒙吉滔</t>
  </si>
  <si>
    <t>杨小感</t>
  </si>
  <si>
    <t>李大明</t>
  </si>
  <si>
    <t>李思月</t>
  </si>
  <si>
    <t>苏子平</t>
  </si>
  <si>
    <t>韦希伟</t>
  </si>
  <si>
    <t>罗丽娟</t>
  </si>
  <si>
    <t>罗永坤</t>
  </si>
  <si>
    <t>韦国辉</t>
  </si>
  <si>
    <t>寨上村</t>
  </si>
  <si>
    <t>韦家福</t>
  </si>
  <si>
    <t>韦文会</t>
  </si>
  <si>
    <t>韦文辉</t>
  </si>
  <si>
    <t>钟佩东</t>
  </si>
  <si>
    <t>潘燕玲</t>
  </si>
  <si>
    <t>韦家亮</t>
  </si>
  <si>
    <t>韦孙鸿</t>
  </si>
  <si>
    <t>韦家文</t>
  </si>
  <si>
    <t>韦四明</t>
  </si>
  <si>
    <t>钟佩祥</t>
  </si>
  <si>
    <t>谢利凤</t>
  </si>
  <si>
    <t>韦教传</t>
  </si>
  <si>
    <t>钟佩琪</t>
  </si>
  <si>
    <t>韦家德</t>
  </si>
  <si>
    <t>韦家云</t>
  </si>
  <si>
    <t>韦家兴</t>
  </si>
  <si>
    <t>韦家声</t>
  </si>
  <si>
    <t>韦开念</t>
  </si>
  <si>
    <t>钟玉海</t>
  </si>
  <si>
    <t>韦彩枝</t>
  </si>
  <si>
    <t>钟喜秋</t>
  </si>
  <si>
    <t>韦艳妮</t>
  </si>
  <si>
    <t>韦明豪</t>
  </si>
  <si>
    <t>钟伟</t>
  </si>
  <si>
    <t>甘益月</t>
  </si>
  <si>
    <t>钟永学</t>
  </si>
  <si>
    <t>海南省</t>
  </si>
  <si>
    <t>钟科明</t>
  </si>
  <si>
    <t>钟科亮</t>
  </si>
  <si>
    <t>沈吉柏</t>
  </si>
  <si>
    <t>韦宇红</t>
  </si>
  <si>
    <t>钟爱玲</t>
  </si>
  <si>
    <t>钟佩川</t>
  </si>
  <si>
    <t>钟佩伟</t>
  </si>
  <si>
    <t>韦争平</t>
  </si>
  <si>
    <t>韦玉琼</t>
  </si>
  <si>
    <t>上海市</t>
  </si>
  <si>
    <t>钟佩幸</t>
  </si>
  <si>
    <t>钟佩周</t>
  </si>
  <si>
    <t>江口乡</t>
  </si>
  <si>
    <t>新安村</t>
  </si>
  <si>
    <t>黎忠良</t>
  </si>
  <si>
    <t>六合村</t>
  </si>
  <si>
    <t>陈喜邦</t>
  </si>
  <si>
    <t>杜永全</t>
  </si>
  <si>
    <t>导江乡</t>
  </si>
  <si>
    <t>温村村</t>
  </si>
  <si>
    <t>潘宁山</t>
  </si>
  <si>
    <t>四川省</t>
  </si>
  <si>
    <t>潘柳明</t>
  </si>
  <si>
    <t>石排村</t>
  </si>
  <si>
    <t>黄成友</t>
  </si>
  <si>
    <t>黄成昌</t>
  </si>
  <si>
    <t>郭来</t>
  </si>
  <si>
    <t>黄位金</t>
  </si>
  <si>
    <t>陆海</t>
  </si>
  <si>
    <t>李胜才</t>
  </si>
  <si>
    <t>黄水妹</t>
  </si>
  <si>
    <t>廖腾周</t>
  </si>
  <si>
    <t>陈仕佐</t>
  </si>
  <si>
    <t>农献珍</t>
  </si>
  <si>
    <t>郭继海</t>
  </si>
  <si>
    <t>郭水昌</t>
  </si>
  <si>
    <t>长垌村</t>
  </si>
  <si>
    <t>温秋月</t>
  </si>
  <si>
    <t>肖保之</t>
  </si>
  <si>
    <t>吴钱来</t>
  </si>
  <si>
    <t>温小林</t>
  </si>
  <si>
    <t>温金丽</t>
  </si>
  <si>
    <t>韦卫纯</t>
  </si>
  <si>
    <t>韦敬春</t>
  </si>
  <si>
    <t>韦建平</t>
  </si>
  <si>
    <t>韦华清</t>
  </si>
  <si>
    <t>韦海明</t>
  </si>
  <si>
    <t>王春治</t>
  </si>
  <si>
    <t>范大纯</t>
  </si>
  <si>
    <t>陈思全</t>
  </si>
  <si>
    <t>陈春山</t>
  </si>
  <si>
    <t>韦日美</t>
  </si>
  <si>
    <t>韦润贵</t>
  </si>
  <si>
    <t>韦松平</t>
  </si>
  <si>
    <t>韦静文</t>
  </si>
  <si>
    <t>曾世强</t>
  </si>
  <si>
    <t>黄坭村</t>
  </si>
  <si>
    <t>黄金得</t>
  </si>
  <si>
    <t>2024年1月</t>
  </si>
  <si>
    <t>黄雄飞</t>
  </si>
  <si>
    <t>吴韦辉</t>
  </si>
  <si>
    <t>周东胜</t>
  </si>
  <si>
    <t>安徽省</t>
  </si>
  <si>
    <t>覃耀林</t>
  </si>
  <si>
    <t>韦春邦</t>
  </si>
  <si>
    <t>周良</t>
  </si>
  <si>
    <t>韦有新</t>
  </si>
  <si>
    <t>江西省</t>
  </si>
  <si>
    <t>侯学梅</t>
  </si>
  <si>
    <t>导江村</t>
  </si>
  <si>
    <t>欧雨静</t>
  </si>
  <si>
    <t>佛子村</t>
  </si>
  <si>
    <t>韦方才</t>
  </si>
  <si>
    <t>吴树杰</t>
  </si>
  <si>
    <t>韦忠奇</t>
  </si>
  <si>
    <t>古懂村</t>
  </si>
  <si>
    <t>覃凤源</t>
  </si>
  <si>
    <t>龚宏成</t>
  </si>
  <si>
    <t>廖彩香</t>
  </si>
  <si>
    <t>卓东成</t>
  </si>
  <si>
    <t>农建全</t>
  </si>
  <si>
    <t>寨沙镇</t>
  </si>
  <si>
    <t>板江村</t>
  </si>
  <si>
    <t>何学军</t>
  </si>
  <si>
    <t>苏燕玲</t>
  </si>
  <si>
    <t>梁润斌</t>
  </si>
  <si>
    <t>黄明忠</t>
  </si>
  <si>
    <t>蔡玉梅</t>
  </si>
  <si>
    <t>罗彰玮</t>
  </si>
  <si>
    <t>2024年6月</t>
  </si>
  <si>
    <t>韦世三</t>
  </si>
  <si>
    <t>黄丽强</t>
  </si>
  <si>
    <t>林定光</t>
  </si>
  <si>
    <t>黄华西</t>
  </si>
  <si>
    <t>黄国周</t>
  </si>
  <si>
    <t>彭建华</t>
  </si>
  <si>
    <t>唐允明</t>
  </si>
  <si>
    <t>陈冬玲</t>
  </si>
  <si>
    <t>河北省</t>
  </si>
  <si>
    <t>陈洁英</t>
  </si>
  <si>
    <t>韦胜飞</t>
  </si>
  <si>
    <t>陈绿芝</t>
  </si>
  <si>
    <t>陈勇</t>
  </si>
  <si>
    <t>罗庆锋</t>
  </si>
  <si>
    <t>罗庆勇</t>
  </si>
  <si>
    <t>冯学辉</t>
  </si>
  <si>
    <t>王芳</t>
  </si>
  <si>
    <t>林旭光</t>
  </si>
  <si>
    <t>陈桂发</t>
  </si>
  <si>
    <t>覃丽凤</t>
  </si>
  <si>
    <t>曾春莲</t>
  </si>
  <si>
    <t>板坡村</t>
  </si>
  <si>
    <t>王丽春</t>
  </si>
  <si>
    <t>王君民</t>
  </si>
  <si>
    <t>王燕斌</t>
  </si>
  <si>
    <t>曾令忠</t>
  </si>
  <si>
    <t>林飞萍</t>
  </si>
  <si>
    <t>曾锦祥</t>
  </si>
  <si>
    <t>曾令钢</t>
  </si>
  <si>
    <t>黄江洪</t>
  </si>
  <si>
    <t>突发严重困难户</t>
  </si>
  <si>
    <t>刘艳</t>
  </si>
  <si>
    <t>刘梦清</t>
  </si>
  <si>
    <t>廖金生</t>
  </si>
  <si>
    <t>廖艳琼</t>
  </si>
  <si>
    <t>王桌欣</t>
  </si>
  <si>
    <t>王林宽</t>
  </si>
  <si>
    <t>王桌旺</t>
  </si>
  <si>
    <t>唐秀莲</t>
  </si>
  <si>
    <t>刘新华</t>
  </si>
  <si>
    <t>韦慧芳</t>
  </si>
  <si>
    <t>北里村</t>
  </si>
  <si>
    <t>韦喜胜</t>
  </si>
  <si>
    <t>卢超敏</t>
  </si>
  <si>
    <t>覃燕群</t>
  </si>
  <si>
    <t>王社安</t>
  </si>
  <si>
    <t>赵巧玲</t>
  </si>
  <si>
    <t>邓秋林</t>
  </si>
  <si>
    <t>邓建富</t>
  </si>
  <si>
    <t>刘花</t>
  </si>
  <si>
    <t>韦顶坤</t>
  </si>
  <si>
    <t>韦林玲</t>
  </si>
  <si>
    <t>韦贵云</t>
  </si>
  <si>
    <t>王林杰</t>
  </si>
  <si>
    <t>韦春姣</t>
  </si>
  <si>
    <t>韦赞忠</t>
  </si>
  <si>
    <t>郭华珍</t>
  </si>
  <si>
    <t>郭税文昊</t>
  </si>
  <si>
    <t>韦经想</t>
  </si>
  <si>
    <t>韦秀芳</t>
  </si>
  <si>
    <t>覃乃生</t>
  </si>
  <si>
    <t>王振飞</t>
  </si>
  <si>
    <t>邓献良</t>
  </si>
  <si>
    <t>邓美华</t>
  </si>
  <si>
    <t>邓建秋</t>
  </si>
  <si>
    <t>邓建岐</t>
  </si>
  <si>
    <t>王富丽</t>
  </si>
  <si>
    <t>王仁山</t>
  </si>
  <si>
    <t>韦柳华</t>
  </si>
  <si>
    <t>黄荣英</t>
  </si>
  <si>
    <t>王仁发</t>
  </si>
  <si>
    <t>覃桂华</t>
  </si>
  <si>
    <t>邓中林</t>
  </si>
  <si>
    <t>湖北省</t>
  </si>
  <si>
    <t>罗桂生</t>
  </si>
  <si>
    <t>王太红</t>
  </si>
  <si>
    <t>王太超</t>
  </si>
  <si>
    <t>王愈翔</t>
  </si>
  <si>
    <t>东马村</t>
  </si>
  <si>
    <t>陈毅康</t>
  </si>
  <si>
    <t>陈信昌</t>
  </si>
  <si>
    <t>陈伙昌</t>
  </si>
  <si>
    <t>陈苏梅</t>
  </si>
  <si>
    <t>黄秀云</t>
  </si>
  <si>
    <t>李燕芬</t>
  </si>
  <si>
    <t>李汝勇</t>
  </si>
  <si>
    <t>陈新喜</t>
  </si>
  <si>
    <t>陆花</t>
  </si>
  <si>
    <t>李祖强</t>
  </si>
  <si>
    <t>邱海红</t>
  </si>
  <si>
    <t>石庆福</t>
  </si>
  <si>
    <t>吴建伟</t>
  </si>
  <si>
    <t>邱运祥</t>
  </si>
  <si>
    <t>吴运喜</t>
  </si>
  <si>
    <t>易运兰</t>
  </si>
  <si>
    <t>黄益丰</t>
  </si>
  <si>
    <t>刘惠</t>
  </si>
  <si>
    <t>陈新球</t>
  </si>
  <si>
    <t>李清</t>
  </si>
  <si>
    <t>邓瑞丽</t>
  </si>
  <si>
    <t>石国雄</t>
  </si>
  <si>
    <t>陈梓仁</t>
  </si>
  <si>
    <t>陈新贵</t>
  </si>
  <si>
    <t>何秋玲</t>
  </si>
  <si>
    <t>梁媛萍</t>
  </si>
  <si>
    <t>石小毅</t>
  </si>
  <si>
    <t>石振龙</t>
  </si>
  <si>
    <t>黄甲生</t>
  </si>
  <si>
    <t>潘翠丽</t>
  </si>
  <si>
    <t>黄金海</t>
  </si>
  <si>
    <t>陈莉媛</t>
  </si>
  <si>
    <t>黄金桃</t>
  </si>
  <si>
    <t>石玉荣</t>
  </si>
  <si>
    <t>石添似</t>
  </si>
  <si>
    <t>胡雪梅</t>
  </si>
  <si>
    <t>谢齐清</t>
  </si>
  <si>
    <t>黄日光</t>
  </si>
  <si>
    <t>吴日琼</t>
  </si>
  <si>
    <t>邱家明</t>
  </si>
  <si>
    <t>廖建华</t>
  </si>
  <si>
    <t>廖成文</t>
  </si>
  <si>
    <t>黎成威</t>
  </si>
  <si>
    <t>黄秋慧</t>
  </si>
  <si>
    <t>吴晓慧</t>
  </si>
  <si>
    <t>李翻贵</t>
  </si>
  <si>
    <t>李启恒</t>
  </si>
  <si>
    <t>吴海林</t>
  </si>
  <si>
    <t>李佰祥</t>
  </si>
  <si>
    <t>赵心怡</t>
  </si>
  <si>
    <t>陈煜</t>
  </si>
  <si>
    <t>石田华</t>
  </si>
  <si>
    <t>李伯秀</t>
  </si>
  <si>
    <t>韦凤梅</t>
  </si>
  <si>
    <t>李志阳</t>
  </si>
  <si>
    <t>陈丽花</t>
  </si>
  <si>
    <t>杨金德</t>
  </si>
  <si>
    <t>林奕垚</t>
  </si>
  <si>
    <t>谢丽娟</t>
  </si>
  <si>
    <t>林声军</t>
  </si>
  <si>
    <t>吴小琪</t>
  </si>
  <si>
    <t>吴晓燕</t>
  </si>
  <si>
    <t>黄石琼</t>
  </si>
  <si>
    <t>林昌贤</t>
  </si>
  <si>
    <t>石涛</t>
  </si>
  <si>
    <t>黄海燕</t>
  </si>
  <si>
    <t>杨宏靖</t>
  </si>
  <si>
    <t>林桂年</t>
  </si>
  <si>
    <t>李祖佑</t>
  </si>
  <si>
    <t>李祖奎</t>
  </si>
  <si>
    <t>李俊康</t>
  </si>
  <si>
    <t>潘艳梅</t>
  </si>
  <si>
    <t>韦萍丽</t>
  </si>
  <si>
    <t>潘国锋</t>
  </si>
  <si>
    <t>潘华锋</t>
  </si>
  <si>
    <t>李大健</t>
  </si>
  <si>
    <t>林海东</t>
  </si>
  <si>
    <t>林海霞</t>
  </si>
  <si>
    <t>幸华德</t>
  </si>
  <si>
    <t>幸海全</t>
  </si>
  <si>
    <t>李守艳</t>
  </si>
  <si>
    <t>罗章华</t>
  </si>
  <si>
    <t>李高麟</t>
  </si>
  <si>
    <t>李高飞</t>
  </si>
  <si>
    <t>李仁明</t>
  </si>
  <si>
    <t>吴孟财</t>
  </si>
  <si>
    <t>韦晓霜</t>
  </si>
  <si>
    <t>吴嘉欣</t>
  </si>
  <si>
    <t>吴秋喜</t>
  </si>
  <si>
    <t>罗勋春</t>
  </si>
  <si>
    <t>李宗政</t>
  </si>
  <si>
    <t>黄友明</t>
  </si>
  <si>
    <t>山西省</t>
  </si>
  <si>
    <t>邱瑞芳</t>
  </si>
  <si>
    <t>古木村</t>
  </si>
  <si>
    <t>何东兴</t>
  </si>
  <si>
    <t>韦荣生</t>
  </si>
  <si>
    <t>郭海林</t>
  </si>
  <si>
    <t>郭裕付</t>
  </si>
  <si>
    <t>邓建纯</t>
  </si>
  <si>
    <t>廖美凤</t>
  </si>
  <si>
    <t>郭忠良</t>
  </si>
  <si>
    <t>覃美兰</t>
  </si>
  <si>
    <t>郭富城</t>
  </si>
  <si>
    <t>郭覃艳</t>
  </si>
  <si>
    <t>郭华箭</t>
  </si>
  <si>
    <t>何勇康</t>
  </si>
  <si>
    <t>韦运秀</t>
  </si>
  <si>
    <t>何贵友</t>
  </si>
  <si>
    <t>何怀清</t>
  </si>
  <si>
    <t>郭亚清</t>
  </si>
  <si>
    <t>江仁才</t>
  </si>
  <si>
    <t>江红桂</t>
  </si>
  <si>
    <t>郭朝文</t>
  </si>
  <si>
    <t>梁春洪</t>
  </si>
  <si>
    <t>郭燕玲</t>
  </si>
  <si>
    <t>江寿成</t>
  </si>
  <si>
    <t>古盏村</t>
  </si>
  <si>
    <t>陈墩富</t>
  </si>
  <si>
    <t>梁静玲</t>
  </si>
  <si>
    <t>何志帮</t>
  </si>
  <si>
    <t>陈新云</t>
  </si>
  <si>
    <t>黄春梅</t>
  </si>
  <si>
    <t>徐子惠</t>
  </si>
  <si>
    <t>林振华</t>
  </si>
  <si>
    <t>郭志</t>
  </si>
  <si>
    <t>林雅婷</t>
  </si>
  <si>
    <t>林世传</t>
  </si>
  <si>
    <t>陈文生</t>
  </si>
  <si>
    <t>林志勇</t>
  </si>
  <si>
    <t>郭运娣</t>
  </si>
  <si>
    <t>林发文</t>
  </si>
  <si>
    <t>林华灵</t>
  </si>
  <si>
    <t>郭爱结</t>
  </si>
  <si>
    <t>黄炳春</t>
  </si>
  <si>
    <t>刘名慧</t>
  </si>
  <si>
    <t>李永兰</t>
  </si>
  <si>
    <t>廖金玲</t>
  </si>
  <si>
    <t>林桂业</t>
  </si>
  <si>
    <t>林金洪</t>
  </si>
  <si>
    <t>官庄村</t>
  </si>
  <si>
    <t>许志红</t>
  </si>
  <si>
    <t>蒋丽英</t>
  </si>
  <si>
    <t>许东杰</t>
  </si>
  <si>
    <t>许俊杰</t>
  </si>
  <si>
    <t>谢建昌</t>
  </si>
  <si>
    <t>陆泽斌</t>
  </si>
  <si>
    <t>李海明</t>
  </si>
  <si>
    <t>陆桂忠</t>
  </si>
  <si>
    <t>陆文婷</t>
  </si>
  <si>
    <t>陈秋英</t>
  </si>
  <si>
    <t>陆贵明</t>
  </si>
  <si>
    <t>陈颜兰</t>
  </si>
  <si>
    <t>黄秀兰</t>
  </si>
  <si>
    <t>陆庆超</t>
  </si>
  <si>
    <t>王凤飞</t>
  </si>
  <si>
    <t>王小正</t>
  </si>
  <si>
    <t>黄水福</t>
  </si>
  <si>
    <t>李四喜</t>
  </si>
  <si>
    <t>廖春丽</t>
  </si>
  <si>
    <t>李娟</t>
  </si>
  <si>
    <t>韦菊</t>
  </si>
  <si>
    <t>黄志兵</t>
  </si>
  <si>
    <t>黄树东</t>
  </si>
  <si>
    <t>陆冬雨</t>
  </si>
  <si>
    <t>陆玉荣</t>
  </si>
  <si>
    <t>李青胜</t>
  </si>
  <si>
    <t>河岭村</t>
  </si>
  <si>
    <t>李记中</t>
  </si>
  <si>
    <t>李任辉</t>
  </si>
  <si>
    <t>李雪锋</t>
  </si>
  <si>
    <t>代福康</t>
  </si>
  <si>
    <t>郭海亮</t>
  </si>
  <si>
    <t>代福缘</t>
  </si>
  <si>
    <t>李龙彦</t>
  </si>
  <si>
    <t>覃捷涛</t>
  </si>
  <si>
    <t>代青秀</t>
  </si>
  <si>
    <t>戴福运</t>
  </si>
  <si>
    <t>教化村</t>
  </si>
  <si>
    <t>范文高</t>
  </si>
  <si>
    <t>林红生</t>
  </si>
  <si>
    <t>林家玉</t>
  </si>
  <si>
    <t>丘志松</t>
  </si>
  <si>
    <t>何秋民</t>
  </si>
  <si>
    <t>陈德贵</t>
  </si>
  <si>
    <t>林淦华</t>
  </si>
  <si>
    <t>林树成</t>
  </si>
  <si>
    <t>林梦华</t>
  </si>
  <si>
    <t>付六喜</t>
  </si>
  <si>
    <t>何金鹏</t>
  </si>
  <si>
    <t>邱桂喜</t>
  </si>
  <si>
    <t>林通</t>
  </si>
  <si>
    <t>戴小兰</t>
  </si>
  <si>
    <t>黄秋兰</t>
  </si>
  <si>
    <t>邱红基</t>
  </si>
  <si>
    <t>付雪芬</t>
  </si>
  <si>
    <t>余佳佳</t>
  </si>
  <si>
    <t>九甫村</t>
  </si>
  <si>
    <t>梁西成</t>
  </si>
  <si>
    <t>莫凤菲</t>
  </si>
  <si>
    <t>邓永京</t>
  </si>
  <si>
    <t>王展云</t>
  </si>
  <si>
    <t>陕西省</t>
  </si>
  <si>
    <t>王荣华</t>
  </si>
  <si>
    <t>梁波</t>
  </si>
  <si>
    <t>李玲</t>
  </si>
  <si>
    <t>黄朝信</t>
  </si>
  <si>
    <t>郭琼珍</t>
  </si>
  <si>
    <t>徐国林</t>
  </si>
  <si>
    <t>王秀</t>
  </si>
  <si>
    <t>王良辉</t>
  </si>
  <si>
    <t>王立庆</t>
  </si>
  <si>
    <t>黄志贤</t>
  </si>
  <si>
    <t>徐军</t>
  </si>
  <si>
    <t>邓爱萍</t>
  </si>
  <si>
    <t>钟勇</t>
  </si>
  <si>
    <t>黄礼</t>
  </si>
  <si>
    <t>黄一苓</t>
  </si>
  <si>
    <t>李翠红</t>
  </si>
  <si>
    <t>黄相霖</t>
  </si>
  <si>
    <t>梁志强</t>
  </si>
  <si>
    <t>黄荣伟</t>
  </si>
  <si>
    <t>李建兰</t>
  </si>
  <si>
    <t>徐顺平</t>
  </si>
  <si>
    <t>郭志斌</t>
  </si>
  <si>
    <t>黄建华</t>
  </si>
  <si>
    <t>山东省</t>
  </si>
  <si>
    <t>潘莉娜</t>
  </si>
  <si>
    <t>邓海祥</t>
  </si>
  <si>
    <t>邓帆</t>
  </si>
  <si>
    <t>邓嘉丽</t>
  </si>
  <si>
    <t>邓志成</t>
  </si>
  <si>
    <t>古元媚</t>
  </si>
  <si>
    <t>徐新五</t>
  </si>
  <si>
    <t>徐浩桃</t>
  </si>
  <si>
    <t>温小玉</t>
  </si>
  <si>
    <t>黄作荣</t>
  </si>
  <si>
    <t>古财有</t>
  </si>
  <si>
    <t>古冠明</t>
  </si>
  <si>
    <t>李宽红</t>
  </si>
  <si>
    <t>李俭秀</t>
  </si>
  <si>
    <t>李东泽</t>
  </si>
  <si>
    <t>徐新庆</t>
  </si>
  <si>
    <t>王献明</t>
  </si>
  <si>
    <t>吴培暖</t>
  </si>
  <si>
    <t>黄美琦</t>
  </si>
  <si>
    <t>黄嘉华</t>
  </si>
  <si>
    <t>冯烔烔</t>
  </si>
  <si>
    <t>巫剑波</t>
  </si>
  <si>
    <t>王辉能</t>
  </si>
  <si>
    <t>邓奎双</t>
  </si>
  <si>
    <t>邓兴旺</t>
  </si>
  <si>
    <t>邓勇旺</t>
  </si>
  <si>
    <t>徐金爱</t>
  </si>
  <si>
    <t>徐雪潮</t>
  </si>
  <si>
    <t>王棋锋</t>
  </si>
  <si>
    <t>澳门特别行政区</t>
  </si>
  <si>
    <t>黄德辉</t>
  </si>
  <si>
    <t>冯爱云</t>
  </si>
  <si>
    <t>王建文</t>
  </si>
  <si>
    <t>黄建红</t>
  </si>
  <si>
    <t>邓小雪</t>
  </si>
  <si>
    <t>黄晓峰</t>
  </si>
  <si>
    <t>徐忠新</t>
  </si>
  <si>
    <t>徐庆玲</t>
  </si>
  <si>
    <t>王港</t>
  </si>
  <si>
    <t>潘丽敏</t>
  </si>
  <si>
    <t>黄冠魁</t>
  </si>
  <si>
    <t>徐梦洁</t>
  </si>
  <si>
    <t>徐文贵</t>
  </si>
  <si>
    <t>黄桂华</t>
  </si>
  <si>
    <t>刘玉兰</t>
  </si>
  <si>
    <t>温铁娟</t>
  </si>
  <si>
    <t>温梁涛</t>
  </si>
  <si>
    <t>徐加敏</t>
  </si>
  <si>
    <t>黄翠仁</t>
  </si>
  <si>
    <t>黄运华</t>
  </si>
  <si>
    <t>李小妹</t>
  </si>
  <si>
    <t>黄有玲</t>
  </si>
  <si>
    <t>郭裕萍</t>
  </si>
  <si>
    <t>黄燕楼</t>
  </si>
  <si>
    <t>王佳凤</t>
  </si>
  <si>
    <t>王树辉</t>
  </si>
  <si>
    <t>徐冬云</t>
  </si>
  <si>
    <t>王秋福</t>
  </si>
  <si>
    <t>李基</t>
  </si>
  <si>
    <t>邓玉静</t>
  </si>
  <si>
    <t>邓绍强</t>
  </si>
  <si>
    <t>邓永兵</t>
  </si>
  <si>
    <t>邓锋</t>
  </si>
  <si>
    <t>李田方</t>
  </si>
  <si>
    <t>李心怡</t>
  </si>
  <si>
    <t>代巧玲</t>
  </si>
  <si>
    <t>郭志城</t>
  </si>
  <si>
    <t>邓广林</t>
  </si>
  <si>
    <t>黄川芳</t>
  </si>
  <si>
    <t>黄川棋</t>
  </si>
  <si>
    <t>黄川琼</t>
  </si>
  <si>
    <t>巫石养</t>
  </si>
  <si>
    <t>巫旺意</t>
  </si>
  <si>
    <t>古军旺</t>
  </si>
  <si>
    <t>王冬明</t>
  </si>
  <si>
    <t>王文勇</t>
  </si>
  <si>
    <t>徐国辉</t>
  </si>
  <si>
    <t>罗海艳</t>
  </si>
  <si>
    <t>黄治程</t>
  </si>
  <si>
    <t>刘玉梅</t>
  </si>
  <si>
    <t>黄燕强</t>
  </si>
  <si>
    <t>黎齐英</t>
  </si>
  <si>
    <t>黄国富</t>
  </si>
  <si>
    <t>黄建康</t>
  </si>
  <si>
    <t>徐加昌</t>
  </si>
  <si>
    <t>李石慧</t>
  </si>
  <si>
    <t>九敢村</t>
  </si>
  <si>
    <t>罗丽萍</t>
  </si>
  <si>
    <t>郭国灵</t>
  </si>
  <si>
    <t>李惠仙</t>
  </si>
  <si>
    <t>黄文献</t>
  </si>
  <si>
    <t>钟桂香</t>
  </si>
  <si>
    <t>黄泳僮</t>
  </si>
  <si>
    <t>黄文彪</t>
  </si>
  <si>
    <t>郭道良</t>
  </si>
  <si>
    <t>郭柳胜</t>
  </si>
  <si>
    <t>韦建美</t>
  </si>
  <si>
    <t>徐双燕</t>
  </si>
  <si>
    <t>郭民和</t>
  </si>
  <si>
    <t>黄秋红</t>
  </si>
  <si>
    <t>郭启良</t>
  </si>
  <si>
    <t>黄利秀</t>
  </si>
  <si>
    <t>郭浩</t>
  </si>
  <si>
    <t>郭莫磊</t>
  </si>
  <si>
    <t>林发英</t>
  </si>
  <si>
    <t>郭怀春</t>
  </si>
  <si>
    <t>郭震峰</t>
  </si>
  <si>
    <t>郭鹏</t>
  </si>
  <si>
    <t>程月连</t>
  </si>
  <si>
    <t>周爱明</t>
  </si>
  <si>
    <t>拉庙村</t>
  </si>
  <si>
    <t>赖爱鸾</t>
  </si>
  <si>
    <t>赖秋燕</t>
  </si>
  <si>
    <t>赖秋云</t>
  </si>
  <si>
    <t>贵州省</t>
  </si>
  <si>
    <t>王弘成</t>
  </si>
  <si>
    <t>王荣辉</t>
  </si>
  <si>
    <t>刘秀光</t>
  </si>
  <si>
    <t>韦宣龙</t>
  </si>
  <si>
    <t>重庆市</t>
  </si>
  <si>
    <t>何小林</t>
  </si>
  <si>
    <t>陆亮明</t>
  </si>
  <si>
    <t>陆明强</t>
  </si>
  <si>
    <t>陆秋景</t>
  </si>
  <si>
    <t>何勇军</t>
  </si>
  <si>
    <t>陆冬梅</t>
  </si>
  <si>
    <t>陆石桂</t>
  </si>
  <si>
    <t>陆田英</t>
  </si>
  <si>
    <t>陆嘉佳</t>
  </si>
  <si>
    <t>韦宇</t>
  </si>
  <si>
    <t>韦怡</t>
  </si>
  <si>
    <t>陈燕礼</t>
  </si>
  <si>
    <t>刘锦富</t>
  </si>
  <si>
    <t>刘建华</t>
  </si>
  <si>
    <t>刘月华</t>
  </si>
  <si>
    <t>刘忠友</t>
  </si>
  <si>
    <t>罗长波</t>
  </si>
  <si>
    <t>拉章村</t>
  </si>
  <si>
    <t>郭华兴</t>
  </si>
  <si>
    <t>郭建兴</t>
  </si>
  <si>
    <t>郭虹</t>
  </si>
  <si>
    <t>郭荣胜</t>
  </si>
  <si>
    <t>郭日华</t>
  </si>
  <si>
    <t>陆荣宗</t>
  </si>
  <si>
    <t>李文华</t>
  </si>
  <si>
    <t>韦贵员</t>
  </si>
  <si>
    <t>韦贵文</t>
  </si>
  <si>
    <t>邓文海</t>
  </si>
  <si>
    <t>黄江辉</t>
  </si>
  <si>
    <t>邓雪坡</t>
  </si>
  <si>
    <t>邓金石</t>
  </si>
  <si>
    <t>邓超成</t>
  </si>
  <si>
    <t>邓日宏</t>
  </si>
  <si>
    <t>韦福艳</t>
  </si>
  <si>
    <t>邓雄军</t>
  </si>
  <si>
    <t>韦田有</t>
  </si>
  <si>
    <t>张献成</t>
  </si>
  <si>
    <t>韦景华</t>
  </si>
  <si>
    <t>卢宁华</t>
  </si>
  <si>
    <t>何桂凤</t>
  </si>
  <si>
    <t>韦玉亮</t>
  </si>
  <si>
    <t>莫海鲜</t>
  </si>
  <si>
    <t>韦建球</t>
  </si>
  <si>
    <t>韦依忠</t>
  </si>
  <si>
    <t>韦朝忠</t>
  </si>
  <si>
    <t>郭婷</t>
  </si>
  <si>
    <t>郭海斌</t>
  </si>
  <si>
    <t>陆艳华</t>
  </si>
  <si>
    <t>陆子华</t>
  </si>
  <si>
    <t>陆仁道</t>
  </si>
  <si>
    <t>练完生</t>
  </si>
  <si>
    <t>郭荣广</t>
  </si>
  <si>
    <t>韦仁武</t>
  </si>
  <si>
    <t>郭胜兴</t>
  </si>
  <si>
    <t>邓信明</t>
  </si>
  <si>
    <t>邓礼明</t>
  </si>
  <si>
    <t>张奇发</t>
  </si>
  <si>
    <t>谢翠英</t>
  </si>
  <si>
    <t>张彩喜</t>
  </si>
  <si>
    <t>陆素梅</t>
  </si>
  <si>
    <t>郭慧</t>
  </si>
  <si>
    <t>郭建</t>
  </si>
  <si>
    <t>邓桂琼</t>
  </si>
  <si>
    <t>蒲丽娟</t>
  </si>
  <si>
    <t>何秀明</t>
  </si>
  <si>
    <t>陆春凰</t>
  </si>
  <si>
    <t>六往村</t>
  </si>
  <si>
    <t>林凡龙</t>
  </si>
  <si>
    <t>欧秋利</t>
  </si>
  <si>
    <t>林韦丽</t>
  </si>
  <si>
    <t>杜灵祯</t>
  </si>
  <si>
    <t>林业志</t>
  </si>
  <si>
    <t>杜日斌</t>
  </si>
  <si>
    <t>刘田姣</t>
  </si>
  <si>
    <t>韦海富</t>
  </si>
  <si>
    <t>林国小</t>
  </si>
  <si>
    <t>邓业轩</t>
  </si>
  <si>
    <t>古忠球</t>
  </si>
  <si>
    <t>岑嫒玲</t>
  </si>
  <si>
    <t>古忠军</t>
  </si>
  <si>
    <t>蒋秀菊</t>
  </si>
  <si>
    <t>林繁奎</t>
  </si>
  <si>
    <t>古明喜</t>
  </si>
  <si>
    <t>龙江村</t>
  </si>
  <si>
    <t>冯小娣</t>
  </si>
  <si>
    <t>刘家慧</t>
  </si>
  <si>
    <t>沈世祥</t>
  </si>
  <si>
    <t>沈斌丽</t>
  </si>
  <si>
    <t>林宇欢</t>
  </si>
  <si>
    <t>林荣光</t>
  </si>
  <si>
    <t>廖梅英</t>
  </si>
  <si>
    <t>林静雯</t>
  </si>
  <si>
    <t>伍美凤</t>
  </si>
  <si>
    <t>林治任</t>
  </si>
  <si>
    <t>韦宏元</t>
  </si>
  <si>
    <t>吴太芳</t>
  </si>
  <si>
    <t>梁云英</t>
  </si>
  <si>
    <t>冯东明</t>
  </si>
  <si>
    <t>李家佳</t>
  </si>
  <si>
    <t>朱春兰</t>
  </si>
  <si>
    <t>木岗村</t>
  </si>
  <si>
    <t>覃永仕</t>
  </si>
  <si>
    <t>韦桂秀</t>
  </si>
  <si>
    <t>韦艳芳</t>
  </si>
  <si>
    <t>覃汉荣</t>
  </si>
  <si>
    <t>梁新才</t>
  </si>
  <si>
    <t>韦昌永</t>
  </si>
  <si>
    <t>韦昌安</t>
  </si>
  <si>
    <t>陆七零</t>
  </si>
  <si>
    <t>韦艳春</t>
  </si>
  <si>
    <t>廖世辉</t>
  </si>
  <si>
    <t>林立敏</t>
  </si>
  <si>
    <t>韦景业</t>
  </si>
  <si>
    <t>覃水谏</t>
  </si>
  <si>
    <t>兴等村</t>
  </si>
  <si>
    <t>冯春耀</t>
  </si>
  <si>
    <t>叶福春</t>
  </si>
  <si>
    <t>赵德能</t>
  </si>
  <si>
    <t>韦礼顺</t>
  </si>
  <si>
    <t>韦上</t>
  </si>
  <si>
    <t>罗桂明</t>
  </si>
  <si>
    <t>韦礼双</t>
  </si>
  <si>
    <t>寨沙村</t>
  </si>
  <si>
    <t>陈文基</t>
  </si>
  <si>
    <t>陈伟</t>
  </si>
  <si>
    <t>丘洁</t>
  </si>
  <si>
    <t>丘思静</t>
  </si>
  <si>
    <t>苏宝国</t>
  </si>
  <si>
    <t>丘国乡</t>
  </si>
  <si>
    <t>邱德球</t>
  </si>
  <si>
    <t>黄梦光</t>
  </si>
  <si>
    <t>丘梦军</t>
  </si>
  <si>
    <t>刘忠献</t>
  </si>
  <si>
    <t>张亚冬</t>
  </si>
  <si>
    <t>练灵任</t>
  </si>
  <si>
    <t>练福荣</t>
  </si>
  <si>
    <t>刘文桃</t>
  </si>
  <si>
    <t>邱振宇</t>
  </si>
  <si>
    <t>莫平有</t>
  </si>
  <si>
    <t>刘艳梅</t>
  </si>
  <si>
    <t>刘巧</t>
  </si>
  <si>
    <t>莫思彤</t>
  </si>
  <si>
    <t>刘振发</t>
  </si>
  <si>
    <t>陈曲</t>
  </si>
  <si>
    <t>黄新云</t>
  </si>
  <si>
    <t>李柳盈</t>
  </si>
  <si>
    <t>陈远志</t>
  </si>
  <si>
    <t>郭贵全</t>
  </si>
  <si>
    <t>冯旭斌</t>
  </si>
  <si>
    <t>黄菊振</t>
  </si>
  <si>
    <t>刘承慧</t>
  </si>
  <si>
    <t>刘承毅</t>
  </si>
  <si>
    <t>邓奎华</t>
  </si>
  <si>
    <t>邓福泉</t>
  </si>
  <si>
    <t>兰玉平</t>
  </si>
  <si>
    <t>冯志忠</t>
  </si>
  <si>
    <t>邓荣兵</t>
  </si>
  <si>
    <t>邓星峰</t>
  </si>
  <si>
    <t>冯新才</t>
  </si>
  <si>
    <t>冯建华</t>
  </si>
  <si>
    <t>陈理娣</t>
  </si>
  <si>
    <t>韦容爱</t>
  </si>
  <si>
    <t>冯新贤</t>
  </si>
  <si>
    <t>刘中奇</t>
  </si>
  <si>
    <t>刘松全</t>
  </si>
  <si>
    <t>刘亭妤</t>
  </si>
  <si>
    <t>吴素云</t>
  </si>
  <si>
    <t>刘海</t>
  </si>
  <si>
    <t>邓佳文</t>
  </si>
  <si>
    <t>长塘村</t>
  </si>
  <si>
    <t>潘兴章</t>
  </si>
  <si>
    <t>李雅红</t>
  </si>
  <si>
    <t>潘杰</t>
  </si>
  <si>
    <t>潘荣山</t>
  </si>
  <si>
    <t>莫邦伦</t>
  </si>
  <si>
    <t>廖新平</t>
  </si>
  <si>
    <t>韦干宁</t>
  </si>
  <si>
    <t>韦干宇</t>
  </si>
  <si>
    <t>莫明双</t>
  </si>
  <si>
    <t>长田村</t>
  </si>
  <si>
    <t>林志杰</t>
  </si>
  <si>
    <t>林韦威</t>
  </si>
  <si>
    <t>郭凌</t>
  </si>
  <si>
    <t>林光燕</t>
  </si>
  <si>
    <t>梁新贵</t>
  </si>
  <si>
    <t>朱名晓</t>
  </si>
  <si>
    <t>刘彩霞</t>
  </si>
  <si>
    <t>朱新梅</t>
  </si>
  <si>
    <t>韦春萍</t>
  </si>
  <si>
    <t>林爱兰</t>
  </si>
  <si>
    <t>梁妮超</t>
  </si>
  <si>
    <t>林光锐</t>
  </si>
  <si>
    <t>林艳兰</t>
  </si>
  <si>
    <t>韦佑宁</t>
  </si>
  <si>
    <t>韦志俊</t>
  </si>
  <si>
    <t>韦汉荣</t>
  </si>
  <si>
    <t>宁夏回族自治区</t>
  </si>
  <si>
    <t>韦田兰</t>
  </si>
  <si>
    <t>朱友兴</t>
  </si>
  <si>
    <t>朱林芳</t>
  </si>
  <si>
    <t>朱富强</t>
  </si>
  <si>
    <t>朱翠萍</t>
  </si>
  <si>
    <t>林超</t>
  </si>
  <si>
    <t>林光华</t>
  </si>
  <si>
    <t>林伟峰</t>
  </si>
  <si>
    <t>韦国涛</t>
  </si>
  <si>
    <t>朱义仁</t>
  </si>
  <si>
    <t>韦明华</t>
  </si>
  <si>
    <t>林雪敏</t>
  </si>
  <si>
    <t>林建华</t>
  </si>
  <si>
    <t>邓联胜</t>
  </si>
  <si>
    <t>邓贵元</t>
  </si>
  <si>
    <t>邓有敬</t>
  </si>
  <si>
    <t>陆培林</t>
  </si>
  <si>
    <t>朱庆葵</t>
  </si>
  <si>
    <t>朱志雄</t>
  </si>
  <si>
    <t>陆琼妹</t>
  </si>
  <si>
    <t>朱天才</t>
  </si>
  <si>
    <t>朱源芳</t>
  </si>
  <si>
    <t>韦新才</t>
  </si>
  <si>
    <t>韦灏波</t>
  </si>
  <si>
    <t>陆奕罕</t>
  </si>
  <si>
    <t>陆黄荣</t>
  </si>
  <si>
    <t>刘美花</t>
  </si>
  <si>
    <t>韦志波</t>
  </si>
  <si>
    <t>韦永东</t>
  </si>
  <si>
    <t>张玉光</t>
  </si>
  <si>
    <t>韦翠芳</t>
  </si>
  <si>
    <t>韦光耀</t>
  </si>
  <si>
    <t>韦文荣</t>
  </si>
  <si>
    <t>时丹丹</t>
  </si>
  <si>
    <t>韦玉全</t>
  </si>
  <si>
    <t>韦建荣</t>
  </si>
  <si>
    <t>朱意新</t>
  </si>
  <si>
    <t>朱名洪</t>
  </si>
  <si>
    <t>朱丽梅</t>
  </si>
  <si>
    <t>朱海林</t>
  </si>
  <si>
    <t>韦玉云</t>
  </si>
  <si>
    <t>韦毅</t>
  </si>
  <si>
    <t>韦小琴</t>
  </si>
  <si>
    <t>韦金秋</t>
  </si>
  <si>
    <t>何艳葵</t>
  </si>
  <si>
    <t>韦登惠</t>
  </si>
  <si>
    <t>罗天亮</t>
  </si>
  <si>
    <t>韦志江</t>
  </si>
  <si>
    <t>韦皓耀</t>
  </si>
  <si>
    <t>林张宝</t>
  </si>
  <si>
    <t>林桂超</t>
  </si>
  <si>
    <t>林桂清</t>
  </si>
  <si>
    <t>盘艳珍</t>
  </si>
  <si>
    <t>王明英</t>
  </si>
  <si>
    <t>陆蒙</t>
  </si>
  <si>
    <t>尹福蓉</t>
  </si>
  <si>
    <t>韦配兵</t>
  </si>
  <si>
    <t>韦雯霞</t>
  </si>
  <si>
    <t>姚娟</t>
  </si>
  <si>
    <t>林光强</t>
  </si>
  <si>
    <t>邱四萍</t>
  </si>
  <si>
    <t>林贝男</t>
  </si>
  <si>
    <t>韦世良</t>
  </si>
  <si>
    <t>韦世国</t>
  </si>
  <si>
    <t>左向彬</t>
  </si>
  <si>
    <t>潘秋英</t>
  </si>
  <si>
    <t>林意发</t>
  </si>
  <si>
    <t>韦长春</t>
  </si>
  <si>
    <t>林亮福</t>
  </si>
  <si>
    <t>韦玉斌</t>
  </si>
  <si>
    <t>林梦光</t>
  </si>
  <si>
    <t>曾秀琼</t>
  </si>
  <si>
    <t>朱桂荣</t>
  </si>
  <si>
    <t>陆鲜云</t>
  </si>
  <si>
    <t>林小秋</t>
  </si>
  <si>
    <t>吴培杰</t>
  </si>
  <si>
    <t>朱家源</t>
  </si>
  <si>
    <t>韦定高</t>
  </si>
  <si>
    <t>林贵湘</t>
  </si>
  <si>
    <t>朱泽继</t>
  </si>
  <si>
    <t>朱安继</t>
  </si>
  <si>
    <t>朱龙继</t>
  </si>
  <si>
    <t>陆五七</t>
  </si>
  <si>
    <t>陆丽媛</t>
  </si>
  <si>
    <t>刘树林</t>
  </si>
  <si>
    <t>朱勤芳</t>
  </si>
  <si>
    <t>陆香莲</t>
  </si>
  <si>
    <t>韦立勇</t>
  </si>
  <si>
    <t>韦建军</t>
  </si>
  <si>
    <t>韦建东</t>
  </si>
  <si>
    <t>韦志荣</t>
  </si>
  <si>
    <t>韦太生</t>
  </si>
  <si>
    <t>韦金全</t>
  </si>
  <si>
    <t>朱远方</t>
  </si>
  <si>
    <t>陆霖敏</t>
  </si>
  <si>
    <t>林仁安</t>
  </si>
  <si>
    <t>刘春华</t>
  </si>
  <si>
    <t>莫水梅</t>
  </si>
  <si>
    <t>林胜辉</t>
  </si>
  <si>
    <t>邓石球</t>
  </si>
  <si>
    <t>林贵乾</t>
  </si>
  <si>
    <t>林雪婷</t>
  </si>
  <si>
    <t>周华玉</t>
  </si>
  <si>
    <t>韦雨婷</t>
  </si>
  <si>
    <t>韦双桥</t>
  </si>
  <si>
    <t>韦锋胜</t>
  </si>
  <si>
    <t>韦水友</t>
  </si>
  <si>
    <t>陆正荣</t>
  </si>
  <si>
    <t>石国娥</t>
  </si>
  <si>
    <t>陆贵柳</t>
  </si>
  <si>
    <t>林七寿</t>
  </si>
  <si>
    <t>陆建伟</t>
  </si>
  <si>
    <t>林建忠</t>
  </si>
  <si>
    <t>陈小凤</t>
  </si>
  <si>
    <t>林慧芳</t>
  </si>
  <si>
    <t>林誉俊</t>
  </si>
  <si>
    <t>韦水华</t>
  </si>
  <si>
    <t>蓝蒙珍</t>
  </si>
  <si>
    <t>朱柳华</t>
  </si>
  <si>
    <t>朱少军</t>
  </si>
  <si>
    <t>陆建敏</t>
  </si>
  <si>
    <t>李桂明</t>
  </si>
  <si>
    <t>朱奎霖</t>
  </si>
  <si>
    <t>林凯鑫</t>
  </si>
  <si>
    <t>林永华</t>
  </si>
  <si>
    <t>何寿明</t>
  </si>
  <si>
    <t>郭佳飞</t>
  </si>
  <si>
    <t>韦儒修</t>
  </si>
  <si>
    <t>四排镇</t>
  </si>
  <si>
    <t>和木村</t>
  </si>
  <si>
    <t>李宗福</t>
  </si>
  <si>
    <t>陆秀金</t>
  </si>
  <si>
    <t>李桂华</t>
  </si>
  <si>
    <t>陈永新</t>
  </si>
  <si>
    <t>韦德友</t>
  </si>
  <si>
    <t>黄素梅</t>
  </si>
  <si>
    <t>韦石忠</t>
  </si>
  <si>
    <t>卢莉民</t>
  </si>
  <si>
    <t>陈权</t>
  </si>
  <si>
    <t>莫仁富</t>
  </si>
  <si>
    <t>莫义裕</t>
  </si>
  <si>
    <t>黄桥华</t>
  </si>
  <si>
    <t>覃建廷</t>
  </si>
  <si>
    <t>潘老烟</t>
  </si>
  <si>
    <t>韦恩福</t>
  </si>
  <si>
    <t>莫小杯</t>
  </si>
  <si>
    <t>韦雪花</t>
  </si>
  <si>
    <t>韦仁宽</t>
  </si>
  <si>
    <t>韦仁双</t>
  </si>
  <si>
    <t>陈善桥</t>
  </si>
  <si>
    <t>陈继宏</t>
  </si>
  <si>
    <t>韦增强</t>
  </si>
  <si>
    <t>韦增奇</t>
  </si>
  <si>
    <t>陈精</t>
  </si>
  <si>
    <t>卢梦余</t>
  </si>
  <si>
    <t>蒋竹兰</t>
  </si>
  <si>
    <t>陈佳鑫</t>
  </si>
  <si>
    <t>陈剑雄</t>
  </si>
  <si>
    <t>肖秋兰</t>
  </si>
  <si>
    <t>李宗望</t>
  </si>
  <si>
    <t>温传勇</t>
  </si>
  <si>
    <t>陈海金</t>
  </si>
  <si>
    <t>陈继兴</t>
  </si>
  <si>
    <t>莫仁锋</t>
  </si>
  <si>
    <t>陈善刚</t>
  </si>
  <si>
    <t>陈善强</t>
  </si>
  <si>
    <t>陈继德</t>
  </si>
  <si>
    <t>李宗永</t>
  </si>
  <si>
    <t>梁超贵</t>
  </si>
  <si>
    <t>何建书</t>
  </si>
  <si>
    <t>何广富</t>
  </si>
  <si>
    <t>吴长鹏</t>
  </si>
  <si>
    <t>陈善福</t>
  </si>
  <si>
    <t>陈善东</t>
  </si>
  <si>
    <t>温桥明</t>
  </si>
  <si>
    <t>温富达</t>
  </si>
  <si>
    <t>陈玲艳</t>
  </si>
  <si>
    <t>陈继友</t>
  </si>
  <si>
    <t>李小娴</t>
  </si>
  <si>
    <t xml:space="preserve">韦珍玲 </t>
  </si>
  <si>
    <t>韦德东</t>
  </si>
  <si>
    <t>卢福生</t>
  </si>
  <si>
    <t>卢启林</t>
  </si>
  <si>
    <t>卢丽玲</t>
  </si>
  <si>
    <t>梁慧洁</t>
  </si>
  <si>
    <t>黄毫仁</t>
  </si>
  <si>
    <t>白合村</t>
  </si>
  <si>
    <t>阳志成</t>
  </si>
  <si>
    <t>林敏阳</t>
  </si>
  <si>
    <t>张金兰</t>
  </si>
  <si>
    <t>江彦云</t>
  </si>
  <si>
    <t>金晓英</t>
  </si>
  <si>
    <t>韦茂云</t>
  </si>
  <si>
    <t>拉沟乡</t>
  </si>
  <si>
    <t>大坪村</t>
  </si>
  <si>
    <t>冯春明</t>
  </si>
  <si>
    <t>六章村</t>
  </si>
  <si>
    <t>韦华勇</t>
  </si>
  <si>
    <t>韦永生</t>
  </si>
  <si>
    <t>钟克林</t>
  </si>
  <si>
    <t>戴福林</t>
  </si>
  <si>
    <t>戴燕飞</t>
  </si>
  <si>
    <t>戴建业</t>
  </si>
  <si>
    <t>马艳敏</t>
  </si>
  <si>
    <t>陆高平</t>
  </si>
  <si>
    <t>韦会珍</t>
  </si>
  <si>
    <t>张健芳</t>
  </si>
  <si>
    <t>戴国聪</t>
  </si>
  <si>
    <t>吕红梅</t>
  </si>
  <si>
    <t>陆小清</t>
  </si>
  <si>
    <t>陆侣彬</t>
  </si>
  <si>
    <t>陆侣琳</t>
  </si>
  <si>
    <t>金承华</t>
  </si>
  <si>
    <t>民主</t>
  </si>
  <si>
    <t>戴振军</t>
  </si>
  <si>
    <t>吴德强</t>
  </si>
  <si>
    <t>张敬依</t>
  </si>
  <si>
    <t>韦黄成</t>
  </si>
  <si>
    <t>韦黄超</t>
  </si>
  <si>
    <t>张文发</t>
  </si>
  <si>
    <t>木龙村</t>
  </si>
  <si>
    <t>李俊学</t>
  </si>
  <si>
    <t>李晓雯</t>
  </si>
  <si>
    <t>蒋宁</t>
  </si>
  <si>
    <t>李苏涵</t>
  </si>
  <si>
    <t>关江村</t>
  </si>
  <si>
    <t>王国庆</t>
  </si>
  <si>
    <t>赵琼</t>
  </si>
  <si>
    <t>吴海燕</t>
  </si>
  <si>
    <t>盘菊</t>
  </si>
  <si>
    <t>涂红云</t>
  </si>
  <si>
    <t>余昌凤</t>
  </si>
  <si>
    <t>蒋小连</t>
  </si>
  <si>
    <t>拉沟村</t>
  </si>
  <si>
    <t>戴祎祎</t>
  </si>
  <si>
    <t>郭雪龙</t>
  </si>
  <si>
    <t>越南</t>
  </si>
  <si>
    <t>郭运六</t>
  </si>
  <si>
    <t>赖庆有</t>
  </si>
  <si>
    <t>赖天信</t>
  </si>
  <si>
    <t>陆创佳</t>
  </si>
  <si>
    <t>陆紫蝶</t>
  </si>
  <si>
    <t>陆义钢</t>
  </si>
  <si>
    <t>韦积成</t>
  </si>
  <si>
    <t>背塘村</t>
  </si>
  <si>
    <t>韦世萍</t>
  </si>
  <si>
    <t>刘昌萍</t>
  </si>
  <si>
    <t>吴顺延</t>
  </si>
  <si>
    <t>石春花</t>
  </si>
  <si>
    <t>吴顺智</t>
  </si>
  <si>
    <t>吴吉涛</t>
  </si>
  <si>
    <t>甘正方</t>
  </si>
  <si>
    <t>吴德山</t>
  </si>
  <si>
    <t>戴桥忠</t>
  </si>
  <si>
    <t>覃蔚衡</t>
  </si>
  <si>
    <t>覃贱雪</t>
  </si>
  <si>
    <t>李余丹</t>
  </si>
  <si>
    <t>李玉琼</t>
  </si>
  <si>
    <t>韦庆兴</t>
  </si>
  <si>
    <t>余秀龙</t>
  </si>
  <si>
    <t>余纯欢</t>
  </si>
  <si>
    <t>余纯思</t>
  </si>
  <si>
    <t>余桂超</t>
  </si>
  <si>
    <t>邓寒英</t>
  </si>
  <si>
    <t>鹿寨镇</t>
  </si>
  <si>
    <t>角塘村</t>
  </si>
  <si>
    <t>林义红</t>
  </si>
  <si>
    <t>独羊村</t>
  </si>
  <si>
    <t>潘双财</t>
  </si>
  <si>
    <t>窑上村</t>
  </si>
  <si>
    <t>潘梦蝶</t>
  </si>
  <si>
    <t>张天平</t>
  </si>
  <si>
    <t>王樟秀</t>
  </si>
  <si>
    <t>周京玉</t>
  </si>
  <si>
    <t>张天珍</t>
  </si>
  <si>
    <t>张天生</t>
  </si>
  <si>
    <t>温春红</t>
  </si>
  <si>
    <t>覃应彪</t>
  </si>
  <si>
    <t>龙田村</t>
  </si>
  <si>
    <t>沈雷</t>
  </si>
  <si>
    <t>大村村</t>
  </si>
  <si>
    <t>潘勇</t>
  </si>
  <si>
    <t>温金红</t>
  </si>
  <si>
    <t>石路村</t>
  </si>
  <si>
    <t>韦福勇</t>
  </si>
  <si>
    <t>覃玉凤</t>
  </si>
  <si>
    <t>黄婕</t>
  </si>
  <si>
    <t>龙裕兰</t>
  </si>
  <si>
    <t>龙坪村</t>
  </si>
  <si>
    <t>周开林</t>
  </si>
  <si>
    <t>思洛村</t>
  </si>
  <si>
    <t>谢崇发</t>
  </si>
  <si>
    <t>覃静</t>
  </si>
  <si>
    <t>潘华秋</t>
  </si>
  <si>
    <t>张佳敏</t>
  </si>
  <si>
    <t>张佳佳</t>
  </si>
  <si>
    <t>思贤村</t>
  </si>
  <si>
    <t>梁兰</t>
  </si>
  <si>
    <t>俄洲村</t>
  </si>
  <si>
    <t>曾日红</t>
  </si>
  <si>
    <t>廖建波</t>
  </si>
  <si>
    <t>孙安祥</t>
  </si>
  <si>
    <t>思义村</t>
  </si>
  <si>
    <t>胡僮强</t>
  </si>
  <si>
    <t>民忠政</t>
  </si>
  <si>
    <t>胡飞</t>
  </si>
  <si>
    <t>王双冬</t>
  </si>
  <si>
    <t>县农村</t>
  </si>
  <si>
    <t>韦军</t>
  </si>
  <si>
    <t>交通村</t>
  </si>
  <si>
    <t>韦静艳</t>
  </si>
  <si>
    <t>廖世友</t>
  </si>
  <si>
    <t>吴小弟</t>
  </si>
  <si>
    <t>朱春英</t>
  </si>
  <si>
    <t>冯有新</t>
  </si>
  <si>
    <t>郭庆喜</t>
  </si>
  <si>
    <t>郭怀清</t>
  </si>
  <si>
    <t>脱贫不稳定户</t>
  </si>
  <si>
    <t>毛仁凤</t>
  </si>
  <si>
    <t>潘尚军</t>
  </si>
  <si>
    <t>韦蒙明</t>
  </si>
  <si>
    <t>韦祖阳</t>
  </si>
  <si>
    <t>杨新凤</t>
  </si>
  <si>
    <t>韦祖贝</t>
  </si>
  <si>
    <t>郭佳欣</t>
  </si>
  <si>
    <t>江明锋</t>
  </si>
  <si>
    <t>全秋云</t>
  </si>
  <si>
    <t>覃全胜</t>
  </si>
  <si>
    <t>全秋丽</t>
  </si>
  <si>
    <t>朱明明</t>
  </si>
  <si>
    <t>廖黄祥</t>
  </si>
  <si>
    <t>波井村</t>
  </si>
  <si>
    <t>陆慧莲</t>
  </si>
  <si>
    <t>李霜</t>
  </si>
  <si>
    <t>肖秋琴</t>
  </si>
  <si>
    <t>覃代富</t>
  </si>
  <si>
    <t>黄霖莉</t>
  </si>
  <si>
    <t>黄自斌</t>
  </si>
  <si>
    <t>刘天宝</t>
  </si>
  <si>
    <t>杨叶香</t>
  </si>
  <si>
    <t>大良村</t>
  </si>
  <si>
    <t>莫克杰</t>
  </si>
  <si>
    <t>国外</t>
  </si>
  <si>
    <t>覃丽娟</t>
  </si>
  <si>
    <t>黎乐</t>
  </si>
  <si>
    <t>黎卓勇</t>
  </si>
  <si>
    <t>张永保</t>
  </si>
  <si>
    <t>张永银</t>
  </si>
  <si>
    <t>张永秋</t>
  </si>
  <si>
    <t>张怡婷</t>
  </si>
  <si>
    <t>合计金额（元）</t>
  </si>
  <si>
    <t>省份名</t>
  </si>
  <si>
    <t>补助标准</t>
  </si>
  <si>
    <t>专列补助标准</t>
  </si>
  <si>
    <t>北京市</t>
  </si>
  <si>
    <t>天津市</t>
  </si>
  <si>
    <t>甘肃省</t>
  </si>
  <si>
    <t>河南省</t>
  </si>
  <si>
    <t>黑龙江省</t>
  </si>
  <si>
    <t>吉林省</t>
  </si>
  <si>
    <t>辽宁省</t>
  </si>
  <si>
    <t>西藏自治区</t>
  </si>
  <si>
    <t>新疆维吾尔自治区</t>
  </si>
  <si>
    <t>内蒙古自治区</t>
  </si>
  <si>
    <t>香港特别行政区</t>
  </si>
  <si>
    <t>台湾省</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</si>
</sst>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yyyy&quot;年&quot;m&quot;月&quot;;@"/>
    <numFmt numFmtId="178" formatCode="0_ "/>
  </numFmts>
  <fonts count="37">
    <font>
      <sz val="12"/>
      <name val="宋体"/>
      <charset val="134"/>
    </font>
    <font>
      <sz val="11"/>
      <color theme="1"/>
      <name val="宋体"/>
      <charset val="134"/>
      <scheme val="minor"/>
    </font>
    <font>
      <sz val="11"/>
      <name val="宋体"/>
      <charset val="134"/>
      <scheme val="minor"/>
    </font>
    <font>
      <sz val="14"/>
      <name val="宋体"/>
      <charset val="134"/>
    </font>
    <font>
      <sz val="14"/>
      <color rgb="FFFF0000"/>
      <name val="宋体"/>
      <charset val="134"/>
    </font>
    <font>
      <sz val="14"/>
      <name val="宋体"/>
      <charset val="134"/>
      <scheme val="minor"/>
    </font>
    <font>
      <sz val="28"/>
      <name val="宋体"/>
      <charset val="134"/>
    </font>
    <font>
      <b/>
      <sz val="12"/>
      <name val="宋体"/>
      <charset val="134"/>
    </font>
    <font>
      <b/>
      <sz val="14"/>
      <name val="宋体"/>
      <charset val="134"/>
    </font>
    <font>
      <sz val="13.5"/>
      <name val="宋体"/>
      <charset val="134"/>
    </font>
    <font>
      <sz val="14"/>
      <color theme="1"/>
      <name val="仿宋_GB2312"/>
      <charset val="134"/>
    </font>
    <font>
      <sz val="16"/>
      <name val="宋体"/>
      <charset val="134"/>
      <scheme val="major"/>
    </font>
    <font>
      <sz val="12"/>
      <name val="宋体"/>
      <charset val="134"/>
      <scheme val="major"/>
    </font>
    <font>
      <sz val="14"/>
      <name val="仿宋_GB2312"/>
      <charset val="134"/>
    </font>
    <font>
      <sz val="11"/>
      <name val="宋体"/>
      <charset val="134"/>
    </font>
    <font>
      <sz val="12"/>
      <name val="宋体"/>
      <charset val="134"/>
      <scheme val="minor"/>
    </font>
    <font>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0"/>
      <name val="Arial"/>
      <charset val="0"/>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1"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 fillId="8" borderId="12"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20" fillId="10" borderId="0" applyNumberFormat="0" applyBorder="0" applyAlignment="0" applyProtection="0">
      <alignment vertical="center"/>
    </xf>
    <xf numFmtId="0" fontId="23" fillId="0" borderId="14" applyNumberFormat="0" applyFill="0" applyAlignment="0" applyProtection="0">
      <alignment vertical="center"/>
    </xf>
    <xf numFmtId="0" fontId="20" fillId="11" borderId="0" applyNumberFormat="0" applyBorder="0" applyAlignment="0" applyProtection="0">
      <alignment vertical="center"/>
    </xf>
    <xf numFmtId="0" fontId="30" fillId="12" borderId="15" applyNumberFormat="0" applyAlignment="0" applyProtection="0">
      <alignment vertical="center"/>
    </xf>
    <xf numFmtId="0" fontId="31" fillId="12" borderId="11" applyNumberFormat="0" applyAlignment="0" applyProtection="0">
      <alignment vertical="center"/>
    </xf>
    <xf numFmtId="0" fontId="32" fillId="13" borderId="16"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 fillId="0" borderId="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 fillId="0" borderId="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 fillId="0" borderId="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1" fillId="0" borderId="0">
      <alignment vertical="center"/>
    </xf>
    <xf numFmtId="0" fontId="1" fillId="0" borderId="0" applyBorder="0">
      <alignment vertical="center"/>
    </xf>
    <xf numFmtId="0" fontId="0" fillId="0" borderId="0"/>
    <xf numFmtId="0" fontId="0" fillId="0" borderId="0" applyBorder="0"/>
  </cellStyleXfs>
  <cellXfs count="93">
    <xf numFmtId="0" fontId="0" fillId="0" borderId="0" xfId="0"/>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2" xfId="53"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0" fillId="0" borderId="0" xfId="0" applyAlignment="1">
      <alignment horizontal="center" vertical="center"/>
    </xf>
    <xf numFmtId="0" fontId="3" fillId="2" borderId="0" xfId="0" applyFont="1" applyFill="1"/>
    <xf numFmtId="0" fontId="4" fillId="0" borderId="0" xfId="0" applyFont="1" applyFill="1"/>
    <xf numFmtId="0" fontId="3" fillId="0" borderId="0" xfId="0" applyFont="1" applyFill="1"/>
    <xf numFmtId="49" fontId="3" fillId="0" borderId="0" xfId="0" applyNumberFormat="1" applyFont="1" applyFill="1" applyAlignment="1">
      <alignment horizontal="center" wrapText="1"/>
    </xf>
    <xf numFmtId="0" fontId="0" fillId="0" borderId="0" xfId="0" applyFont="1" applyFill="1" applyAlignment="1">
      <alignment wrapText="1"/>
    </xf>
    <xf numFmtId="176" fontId="3" fillId="0" borderId="0" xfId="0" applyNumberFormat="1" applyFont="1" applyFill="1" applyAlignment="1">
      <alignment horizontal="center" vertical="center"/>
    </xf>
    <xf numFmtId="0" fontId="3" fillId="0" borderId="0" xfId="0" applyFont="1" applyFill="1" applyAlignment="1">
      <alignment horizontal="center"/>
    </xf>
    <xf numFmtId="0" fontId="5" fillId="0" borderId="0" xfId="0" applyFont="1" applyFill="1"/>
    <xf numFmtId="0" fontId="6" fillId="0" borderId="0" xfId="0" applyFont="1" applyFill="1" applyAlignment="1">
      <alignment horizontal="center" vertical="center"/>
    </xf>
    <xf numFmtId="0" fontId="3" fillId="0" borderId="0" xfId="0" applyFont="1" applyFill="1" applyAlignment="1">
      <alignment vertical="center"/>
    </xf>
    <xf numFmtId="0" fontId="7" fillId="0" borderId="1"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49" fontId="3" fillId="0" borderId="1"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0" fontId="9" fillId="0" borderId="1" xfId="0" applyFont="1" applyFill="1" applyBorder="1" applyAlignment="1">
      <alignment horizontal="center" vertical="center"/>
    </xf>
    <xf numFmtId="177" fontId="3" fillId="0" borderId="7"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0" fontId="7" fillId="0" borderId="3"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58"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8" xfId="0" applyFont="1" applyFill="1" applyBorder="1" applyAlignment="1">
      <alignment horizontal="center" vertical="center"/>
    </xf>
    <xf numFmtId="0" fontId="0" fillId="0" borderId="8"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7" xfId="0" applyFont="1" applyBorder="1" applyAlignment="1">
      <alignment horizontal="center" vertical="center"/>
    </xf>
    <xf numFmtId="177" fontId="3" fillId="0" borderId="7" xfId="0" applyNumberFormat="1" applyFont="1" applyBorder="1" applyAlignment="1">
      <alignment horizontal="center" vertical="center"/>
    </xf>
    <xf numFmtId="0" fontId="10" fillId="0" borderId="1" xfId="0" applyFont="1" applyFill="1" applyBorder="1" applyAlignment="1">
      <alignment horizontal="center" vertical="center"/>
    </xf>
    <xf numFmtId="0" fontId="11" fillId="0" borderId="8" xfId="0" applyFont="1" applyFill="1" applyBorder="1" applyAlignment="1">
      <alignment horizontal="center" vertical="center"/>
    </xf>
    <xf numFmtId="0" fontId="12"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9" xfId="0" applyNumberFormat="1" applyFont="1" applyFill="1" applyBorder="1" applyAlignment="1">
      <alignment horizontal="center" vertical="center"/>
    </xf>
    <xf numFmtId="49" fontId="3" fillId="0" borderId="7" xfId="0" applyNumberFormat="1" applyFont="1" applyBorder="1" applyAlignment="1">
      <alignment horizontal="center" vertical="center" wrapText="1"/>
    </xf>
    <xf numFmtId="0" fontId="13" fillId="0" borderId="1" xfId="0" applyFont="1" applyBorder="1" applyAlignment="1">
      <alignment horizontal="center" vertical="center"/>
    </xf>
    <xf numFmtId="49" fontId="13" fillId="0" borderId="1" xfId="0" applyNumberFormat="1" applyFont="1" applyBorder="1" applyAlignment="1">
      <alignment horizontal="center" vertical="center" wrapText="1"/>
    </xf>
    <xf numFmtId="0" fontId="3" fillId="0" borderId="2" xfId="0" applyFont="1" applyBorder="1" applyAlignment="1">
      <alignment horizontal="center" vertical="center"/>
    </xf>
    <xf numFmtId="0" fontId="0" fillId="0" borderId="7" xfId="0" applyFont="1" applyBorder="1" applyAlignment="1">
      <alignment horizontal="center" vertical="center" wrapText="1"/>
    </xf>
    <xf numFmtId="177" fontId="3" fillId="0" borderId="9" xfId="0" applyNumberFormat="1" applyFont="1" applyBorder="1" applyAlignment="1">
      <alignment horizontal="center" vertical="center"/>
    </xf>
    <xf numFmtId="0" fontId="3" fillId="0" borderId="3" xfId="0" applyFont="1" applyBorder="1" applyAlignment="1">
      <alignment horizontal="center" vertical="center"/>
    </xf>
    <xf numFmtId="49" fontId="0" fillId="0" borderId="1" xfId="0" applyNumberFormat="1" applyFont="1" applyBorder="1" applyAlignment="1">
      <alignment horizontal="center" vertical="center" wrapText="1"/>
    </xf>
    <xf numFmtId="0" fontId="3" fillId="0" borderId="7" xfId="0" applyNumberFormat="1" applyFont="1" applyBorder="1" applyAlignment="1">
      <alignment horizontal="center" vertical="center"/>
    </xf>
    <xf numFmtId="177" fontId="3" fillId="0" borderId="1" xfId="0" applyNumberFormat="1"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Fill="1" applyBorder="1"/>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0" fontId="4" fillId="0" borderId="1" xfId="0" applyFont="1" applyFill="1" applyBorder="1"/>
    <xf numFmtId="0" fontId="5" fillId="0" borderId="1" xfId="0" applyFont="1" applyBorder="1" applyAlignment="1">
      <alignment horizontal="center" vertical="center"/>
    </xf>
    <xf numFmtId="0" fontId="15" fillId="0" borderId="1" xfId="0" applyFont="1" applyBorder="1" applyAlignment="1">
      <alignment horizontal="center" vertical="center" wrapText="1"/>
    </xf>
    <xf numFmtId="177" fontId="5" fillId="0" borderId="1" xfId="0" applyNumberFormat="1" applyFont="1" applyBorder="1" applyAlignment="1">
      <alignment horizontal="center" vertical="center"/>
    </xf>
    <xf numFmtId="0" fontId="5" fillId="0" borderId="7" xfId="0" applyFont="1" applyBorder="1" applyAlignment="1">
      <alignment horizontal="center" vertical="center"/>
    </xf>
    <xf numFmtId="177" fontId="5" fillId="0" borderId="7"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58" fontId="15"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9" xfId="0" applyFont="1" applyBorder="1" applyAlignment="1">
      <alignment horizontal="center" vertical="center"/>
    </xf>
    <xf numFmtId="177" fontId="13" fillId="0" borderId="1" xfId="0" applyNumberFormat="1" applyFont="1" applyBorder="1" applyAlignment="1">
      <alignment horizontal="center"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Fill="1" applyAlignment="1">
      <alignment horizontal="right"/>
    </xf>
    <xf numFmtId="0" fontId="16" fillId="0" borderId="1" xfId="0" applyFont="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2 4" xfId="54"/>
    <cellStyle name="常规 3" xfId="55"/>
    <cellStyle name="常规 4" xfId="5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7.xml"/><Relationship Id="rId98" Type="http://schemas.openxmlformats.org/officeDocument/2006/relationships/externalLink" Target="externalLinks/externalLink96.xml"/><Relationship Id="rId97" Type="http://schemas.openxmlformats.org/officeDocument/2006/relationships/externalLink" Target="externalLinks/externalLink95.xml"/><Relationship Id="rId96" Type="http://schemas.openxmlformats.org/officeDocument/2006/relationships/externalLink" Target="externalLinks/externalLink94.xml"/><Relationship Id="rId95" Type="http://schemas.openxmlformats.org/officeDocument/2006/relationships/externalLink" Target="externalLinks/externalLink93.xml"/><Relationship Id="rId94" Type="http://schemas.openxmlformats.org/officeDocument/2006/relationships/externalLink" Target="externalLinks/externalLink92.xml"/><Relationship Id="rId93" Type="http://schemas.openxmlformats.org/officeDocument/2006/relationships/externalLink" Target="externalLinks/externalLink91.xml"/><Relationship Id="rId92" Type="http://schemas.openxmlformats.org/officeDocument/2006/relationships/externalLink" Target="externalLinks/externalLink90.xml"/><Relationship Id="rId91" Type="http://schemas.openxmlformats.org/officeDocument/2006/relationships/externalLink" Target="externalLinks/externalLink89.xml"/><Relationship Id="rId90" Type="http://schemas.openxmlformats.org/officeDocument/2006/relationships/externalLink" Target="externalLinks/externalLink88.xml"/><Relationship Id="rId9" Type="http://schemas.openxmlformats.org/officeDocument/2006/relationships/externalLink" Target="externalLinks/externalLink7.xml"/><Relationship Id="rId89" Type="http://schemas.openxmlformats.org/officeDocument/2006/relationships/externalLink" Target="externalLinks/externalLink87.xml"/><Relationship Id="rId88" Type="http://schemas.openxmlformats.org/officeDocument/2006/relationships/externalLink" Target="externalLinks/externalLink86.xml"/><Relationship Id="rId87" Type="http://schemas.openxmlformats.org/officeDocument/2006/relationships/externalLink" Target="externalLinks/externalLink85.xml"/><Relationship Id="rId86" Type="http://schemas.openxmlformats.org/officeDocument/2006/relationships/externalLink" Target="externalLinks/externalLink84.xml"/><Relationship Id="rId85" Type="http://schemas.openxmlformats.org/officeDocument/2006/relationships/externalLink" Target="externalLinks/externalLink83.xml"/><Relationship Id="rId84" Type="http://schemas.openxmlformats.org/officeDocument/2006/relationships/externalLink" Target="externalLinks/externalLink82.xml"/><Relationship Id="rId83" Type="http://schemas.openxmlformats.org/officeDocument/2006/relationships/externalLink" Target="externalLinks/externalLink81.xml"/><Relationship Id="rId82" Type="http://schemas.openxmlformats.org/officeDocument/2006/relationships/externalLink" Target="externalLinks/externalLink80.xml"/><Relationship Id="rId81" Type="http://schemas.openxmlformats.org/officeDocument/2006/relationships/externalLink" Target="externalLinks/externalLink79.xml"/><Relationship Id="rId80" Type="http://schemas.openxmlformats.org/officeDocument/2006/relationships/externalLink" Target="externalLinks/externalLink78.xml"/><Relationship Id="rId8" Type="http://schemas.openxmlformats.org/officeDocument/2006/relationships/externalLink" Target="externalLinks/externalLink6.xml"/><Relationship Id="rId79" Type="http://schemas.openxmlformats.org/officeDocument/2006/relationships/externalLink" Target="externalLinks/externalLink77.xml"/><Relationship Id="rId78" Type="http://schemas.openxmlformats.org/officeDocument/2006/relationships/externalLink" Target="externalLinks/externalLink76.xml"/><Relationship Id="rId77" Type="http://schemas.openxmlformats.org/officeDocument/2006/relationships/externalLink" Target="externalLinks/externalLink75.xml"/><Relationship Id="rId76" Type="http://schemas.openxmlformats.org/officeDocument/2006/relationships/externalLink" Target="externalLinks/externalLink74.xml"/><Relationship Id="rId75" Type="http://schemas.openxmlformats.org/officeDocument/2006/relationships/externalLink" Target="externalLinks/externalLink73.xml"/><Relationship Id="rId74" Type="http://schemas.openxmlformats.org/officeDocument/2006/relationships/externalLink" Target="externalLinks/externalLink72.xml"/><Relationship Id="rId73" Type="http://schemas.openxmlformats.org/officeDocument/2006/relationships/externalLink" Target="externalLinks/externalLink71.xml"/><Relationship Id="rId72" Type="http://schemas.openxmlformats.org/officeDocument/2006/relationships/externalLink" Target="externalLinks/externalLink70.xml"/><Relationship Id="rId71" Type="http://schemas.openxmlformats.org/officeDocument/2006/relationships/externalLink" Target="externalLinks/externalLink69.xml"/><Relationship Id="rId70" Type="http://schemas.openxmlformats.org/officeDocument/2006/relationships/externalLink" Target="externalLinks/externalLink68.xml"/><Relationship Id="rId7" Type="http://schemas.openxmlformats.org/officeDocument/2006/relationships/externalLink" Target="externalLinks/externalLink5.xml"/><Relationship Id="rId69" Type="http://schemas.openxmlformats.org/officeDocument/2006/relationships/externalLink" Target="externalLinks/externalLink67.xml"/><Relationship Id="rId68" Type="http://schemas.openxmlformats.org/officeDocument/2006/relationships/externalLink" Target="externalLinks/externalLink66.xml"/><Relationship Id="rId67" Type="http://schemas.openxmlformats.org/officeDocument/2006/relationships/externalLink" Target="externalLinks/externalLink65.xml"/><Relationship Id="rId66" Type="http://schemas.openxmlformats.org/officeDocument/2006/relationships/externalLink" Target="externalLinks/externalLink64.xml"/><Relationship Id="rId65" Type="http://schemas.openxmlformats.org/officeDocument/2006/relationships/externalLink" Target="externalLinks/externalLink63.xml"/><Relationship Id="rId64" Type="http://schemas.openxmlformats.org/officeDocument/2006/relationships/externalLink" Target="externalLinks/externalLink62.xml"/><Relationship Id="rId63" Type="http://schemas.openxmlformats.org/officeDocument/2006/relationships/externalLink" Target="externalLinks/externalLink61.xml"/><Relationship Id="rId62" Type="http://schemas.openxmlformats.org/officeDocument/2006/relationships/externalLink" Target="externalLinks/externalLink60.xml"/><Relationship Id="rId61" Type="http://schemas.openxmlformats.org/officeDocument/2006/relationships/externalLink" Target="externalLinks/externalLink59.xml"/><Relationship Id="rId60" Type="http://schemas.openxmlformats.org/officeDocument/2006/relationships/externalLink" Target="externalLinks/externalLink58.xml"/><Relationship Id="rId6" Type="http://schemas.openxmlformats.org/officeDocument/2006/relationships/externalLink" Target="externalLinks/externalLink4.xml"/><Relationship Id="rId59" Type="http://schemas.openxmlformats.org/officeDocument/2006/relationships/externalLink" Target="externalLinks/externalLink57.xml"/><Relationship Id="rId58" Type="http://schemas.openxmlformats.org/officeDocument/2006/relationships/externalLink" Target="externalLinks/externalLink56.xml"/><Relationship Id="rId57" Type="http://schemas.openxmlformats.org/officeDocument/2006/relationships/externalLink" Target="externalLinks/externalLink55.xml"/><Relationship Id="rId56" Type="http://schemas.openxmlformats.org/officeDocument/2006/relationships/externalLink" Target="externalLinks/externalLink54.xml"/><Relationship Id="rId55" Type="http://schemas.openxmlformats.org/officeDocument/2006/relationships/externalLink" Target="externalLinks/externalLink53.xml"/><Relationship Id="rId54" Type="http://schemas.openxmlformats.org/officeDocument/2006/relationships/externalLink" Target="externalLinks/externalLink52.xml"/><Relationship Id="rId53" Type="http://schemas.openxmlformats.org/officeDocument/2006/relationships/externalLink" Target="externalLinks/externalLink51.xml"/><Relationship Id="rId52" Type="http://schemas.openxmlformats.org/officeDocument/2006/relationships/externalLink" Target="externalLinks/externalLink50.xml"/><Relationship Id="rId51" Type="http://schemas.openxmlformats.org/officeDocument/2006/relationships/externalLink" Target="externalLinks/externalLink49.xml"/><Relationship Id="rId50" Type="http://schemas.openxmlformats.org/officeDocument/2006/relationships/externalLink" Target="externalLinks/externalLink48.xml"/><Relationship Id="rId5" Type="http://schemas.openxmlformats.org/officeDocument/2006/relationships/externalLink" Target="externalLinks/externalLink3.xml"/><Relationship Id="rId49" Type="http://schemas.openxmlformats.org/officeDocument/2006/relationships/externalLink" Target="externalLinks/externalLink47.xml"/><Relationship Id="rId48" Type="http://schemas.openxmlformats.org/officeDocument/2006/relationships/externalLink" Target="externalLinks/externalLink46.xml"/><Relationship Id="rId47" Type="http://schemas.openxmlformats.org/officeDocument/2006/relationships/externalLink" Target="externalLinks/externalLink45.xml"/><Relationship Id="rId46" Type="http://schemas.openxmlformats.org/officeDocument/2006/relationships/externalLink" Target="externalLinks/externalLink44.xml"/><Relationship Id="rId45" Type="http://schemas.openxmlformats.org/officeDocument/2006/relationships/externalLink" Target="externalLinks/externalLink43.xml"/><Relationship Id="rId44" Type="http://schemas.openxmlformats.org/officeDocument/2006/relationships/externalLink" Target="externalLinks/externalLink42.xml"/><Relationship Id="rId43" Type="http://schemas.openxmlformats.org/officeDocument/2006/relationships/externalLink" Target="externalLinks/externalLink41.xml"/><Relationship Id="rId42" Type="http://schemas.openxmlformats.org/officeDocument/2006/relationships/externalLink" Target="externalLinks/externalLink40.xml"/><Relationship Id="rId41" Type="http://schemas.openxmlformats.org/officeDocument/2006/relationships/externalLink" Target="externalLinks/externalLink39.xml"/><Relationship Id="rId40" Type="http://schemas.openxmlformats.org/officeDocument/2006/relationships/externalLink" Target="externalLinks/externalLink38.xml"/><Relationship Id="rId4" Type="http://schemas.openxmlformats.org/officeDocument/2006/relationships/externalLink" Target="externalLinks/externalLink2.xml"/><Relationship Id="rId39" Type="http://schemas.openxmlformats.org/officeDocument/2006/relationships/externalLink" Target="externalLinks/externalLink37.xml"/><Relationship Id="rId38" Type="http://schemas.openxmlformats.org/officeDocument/2006/relationships/externalLink" Target="externalLinks/externalLink36.xml"/><Relationship Id="rId37" Type="http://schemas.openxmlformats.org/officeDocument/2006/relationships/externalLink" Target="externalLinks/externalLink35.xml"/><Relationship Id="rId36" Type="http://schemas.openxmlformats.org/officeDocument/2006/relationships/externalLink" Target="externalLinks/externalLink34.xml"/><Relationship Id="rId35" Type="http://schemas.openxmlformats.org/officeDocument/2006/relationships/externalLink" Target="externalLinks/externalLink33.xml"/><Relationship Id="rId34" Type="http://schemas.openxmlformats.org/officeDocument/2006/relationships/externalLink" Target="externalLinks/externalLink32.xml"/><Relationship Id="rId33" Type="http://schemas.openxmlformats.org/officeDocument/2006/relationships/externalLink" Target="externalLinks/externalLink31.xml"/><Relationship Id="rId32" Type="http://schemas.openxmlformats.org/officeDocument/2006/relationships/externalLink" Target="externalLinks/externalLink30.xml"/><Relationship Id="rId31" Type="http://schemas.openxmlformats.org/officeDocument/2006/relationships/externalLink" Target="externalLinks/externalLink29.xml"/><Relationship Id="rId30" Type="http://schemas.openxmlformats.org/officeDocument/2006/relationships/externalLink" Target="externalLinks/externalLink28.xml"/><Relationship Id="rId3" Type="http://schemas.openxmlformats.org/officeDocument/2006/relationships/externalLink" Target="externalLinks/externalLink1.xml"/><Relationship Id="rId29" Type="http://schemas.openxmlformats.org/officeDocument/2006/relationships/externalLink" Target="externalLinks/externalLink27.xml"/><Relationship Id="rId28" Type="http://schemas.openxmlformats.org/officeDocument/2006/relationships/externalLink" Target="externalLinks/externalLink26.xml"/><Relationship Id="rId27" Type="http://schemas.openxmlformats.org/officeDocument/2006/relationships/externalLink" Target="externalLinks/externalLink25.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5" Type="http://schemas.openxmlformats.org/officeDocument/2006/relationships/customXml" Target="../customXml/item1.xml"/><Relationship Id="rId114" Type="http://schemas.openxmlformats.org/officeDocument/2006/relationships/sharedStrings" Target="sharedStrings.xml"/><Relationship Id="rId113" Type="http://schemas.openxmlformats.org/officeDocument/2006/relationships/styles" Target="styles.xml"/><Relationship Id="rId112" Type="http://schemas.openxmlformats.org/officeDocument/2006/relationships/theme" Target="theme/theme1.xml"/><Relationship Id="rId111" Type="http://schemas.openxmlformats.org/officeDocument/2006/relationships/externalLink" Target="externalLinks/externalLink109.xml"/><Relationship Id="rId110" Type="http://schemas.openxmlformats.org/officeDocument/2006/relationships/externalLink" Target="externalLinks/externalLink108.xml"/><Relationship Id="rId11" Type="http://schemas.openxmlformats.org/officeDocument/2006/relationships/externalLink" Target="externalLinks/externalLink9.xml"/><Relationship Id="rId109" Type="http://schemas.openxmlformats.org/officeDocument/2006/relationships/externalLink" Target="externalLinks/externalLink107.xml"/><Relationship Id="rId108" Type="http://schemas.openxmlformats.org/officeDocument/2006/relationships/externalLink" Target="externalLinks/externalLink106.xml"/><Relationship Id="rId107" Type="http://schemas.openxmlformats.org/officeDocument/2006/relationships/externalLink" Target="externalLinks/externalLink105.xml"/><Relationship Id="rId106" Type="http://schemas.openxmlformats.org/officeDocument/2006/relationships/externalLink" Target="externalLinks/externalLink104.xml"/><Relationship Id="rId105" Type="http://schemas.openxmlformats.org/officeDocument/2006/relationships/externalLink" Target="externalLinks/externalLink103.xml"/><Relationship Id="rId104" Type="http://schemas.openxmlformats.org/officeDocument/2006/relationships/externalLink" Target="externalLinks/externalLink102.xml"/><Relationship Id="rId103" Type="http://schemas.openxmlformats.org/officeDocument/2006/relationships/externalLink" Target="externalLinks/externalLink101.xml"/><Relationship Id="rId102" Type="http://schemas.openxmlformats.org/officeDocument/2006/relationships/externalLink" Target="externalLinks/externalLink100.xml"/><Relationship Id="rId101" Type="http://schemas.openxmlformats.org/officeDocument/2006/relationships/externalLink" Target="externalLinks/externalLink99.xml"/><Relationship Id="rId100" Type="http://schemas.openxmlformats.org/officeDocument/2006/relationships/externalLink" Target="externalLinks/externalLink98.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6</xdr:col>
          <xdr:colOff>1414145</xdr:colOff>
          <xdr:row>678</xdr:row>
          <xdr:rowOff>352425</xdr:rowOff>
        </xdr:from>
        <xdr:to>
          <xdr:col>7</xdr:col>
          <xdr:colOff>223520</xdr:colOff>
          <xdr:row>679</xdr:row>
          <xdr:rowOff>171450</xdr:rowOff>
        </xdr:to>
        <xdr:sp>
          <xdr:nvSpPr>
            <xdr:cNvPr id="1025" name="Object 1" hidden="1">
              <a:extLst>
                <a:ext uri="{63B3BB69-23CF-44E3-9099-C40C66FF867C}">
                  <a14:compatExt spid="_x0000_s1025"/>
                </a:ext>
              </a:extLst>
            </xdr:cNvPr>
            <xdr:cNvSpPr/>
          </xdr:nvSpPr>
          <xdr:spPr>
            <a:xfrm>
              <a:off x="8338820" y="274994370"/>
              <a:ext cx="2952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1414145</xdr:colOff>
          <xdr:row>677</xdr:row>
          <xdr:rowOff>352425</xdr:rowOff>
        </xdr:from>
        <xdr:to>
          <xdr:col>7</xdr:col>
          <xdr:colOff>223520</xdr:colOff>
          <xdr:row>678</xdr:row>
          <xdr:rowOff>171450</xdr:rowOff>
        </xdr:to>
        <xdr:sp>
          <xdr:nvSpPr>
            <xdr:cNvPr id="1026" name="Object 2" hidden="1">
              <a:extLst>
                <a:ext uri="{63B3BB69-23CF-44E3-9099-C40C66FF867C}">
                  <a14:compatExt spid="_x0000_s1026"/>
                </a:ext>
              </a:extLst>
            </xdr:cNvPr>
            <xdr:cNvSpPr/>
          </xdr:nvSpPr>
          <xdr:spPr>
            <a:xfrm>
              <a:off x="8338820" y="274613370"/>
              <a:ext cx="295275" cy="200025"/>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24037;&#20316;2023\7.2023&#24180;&#36328;&#30465;&#20132;&#36890;&#34917;&#36148;&#24037;&#20316;&#30456;&#20851;\&#21508;&#26449;&#25253;&#26469;&#33457;&#21517;&#20876;\&#20132;&#36890;&#34917;\&#65288;&#19996;&#39532;&#26449;&#65289;&#38468;&#20214;6&#65306;5&#26376;5&#26085;&#25253;&#40575;&#23528;&#21439;&#21069;&#24448;&#24191;&#35199;&#21306;&#22806;&#21153;&#24037;&#30340;&#33073;&#36139;&#21171;&#21160;&#21147;&#19968;&#27425;&#24615;&#20132;&#36890;&#34917;&#21161;&#33457;&#21517;&#20876;(3)&#19996;&#39532;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65288;&#28504;&#33391;&#26480;&#12289;&#28504;&#24544;&#28023;&#25143;&#65289;&#38468;&#20214;6&#65306;&#40575;&#23528;&#21439;&#33073;&#36139;&#21171;&#21160;&#21147;&#36328;&#30465;&#23601;&#19994;&#19968;&#27425;&#24615;&#20132;&#36890;&#34917;&#21161;&#33457;&#21517;&#20876;.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Users\Administrator\AppData\Local\Temp\360zip$Temp\360$6\&#65288;&#38886;&#26690;&#22969;&#25143;&#65289;&#38468;&#20214;6&#65306;&#40575;&#23528;&#21439;&#21069;&#24448;&#24191;&#35199;&#21306;&#22806;&#21153;&#24037;&#30340;&#33073;&#36139;&#21171;&#21160;&#21147;&#19968;&#27425;&#24615;&#20132;&#36890;&#34917;&#21161;&#33457;&#21517;&#20876;.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Users\Administrator\AppData\Local\Temp\360zip$Temp\360$7\&#38468;&#20214;6&#65306;&#40575;&#23528;&#21439;&#33073;&#36139;&#21171;&#21160;&#21147;&#36328;&#30465;&#23601;&#19994;&#19968;&#27425;&#24615;&#20132;&#36890;&#34917;&#21161;&#33457;&#21517;&#20876;.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Users\Administrator\Documents\WeChat%20Files\lanmei_792028574\FileStorage\File\2024-07\&#38468;&#20214;6&#65306;&#40575;&#23528;&#21439;&#21069;&#24448;&#24191;&#35199;&#21306;&#22806;&#21153;&#24037;&#30340;&#33073;&#36139;&#21171;&#21160;&#21147;&#19968;&#27425;&#24615;&#24448;&#36820;&#20132;&#36890;&#34917;&#21161;&#33457;&#21517;&#20876;.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21439;&#20869;&#21153;&#24037;&#34917;&#21161;\2024&#24180;&#20132;&#36890;&#34917;&#21161;\&#36328;&#30465;\&#36328;&#30465;&#23601;&#19994;&#19968;&#27425;&#24615;&#20132;&#36890;&#34917;&#21161;&#26448;&#26009;&#65288;&#29579;&#22269;&#24198;&#12289;&#36213;&#29756;&#65289;\&#38468;&#20214;6&#65306;&#40575;&#23528;&#21439;&#33073;&#36139;&#21171;&#21160;&#21147;&#36328;&#30465;&#23601;&#19994;&#19968;&#27425;&#24615;&#20132;&#36890;&#34917;&#21161;&#33457;&#21517;&#20876;.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D:\&#25105;&#30340;&#25991;&#26723;\Documents\WeChat%20Files\wxid_j9ljdhwprxi721\FileStorage\File\2024-08\&#38468;&#20214;6&#65306;&#40575;&#23528;&#21439;&#21069;&#24448;&#24191;&#35199;&#21306;&#22806;&#21153;&#24037;&#30340;&#33073;&#36139;&#21171;&#21160;&#21147;&#19968;&#27425;&#24615;&#20132;&#36890;&#34917;&#21161;&#33457;&#21517;&#20876;.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4050;&#23457;%20&#40575;&#23528;&#38215;%20&#38468;&#20214;6&#65306;&#40575;&#23528;&#21439;&#21069;&#24448;&#24191;&#35199;&#21306;&#22806;&#21153;&#24037;&#30340;&#33073;&#36139;&#21171;&#21160;&#21147;&#19968;&#27425;&#24615;&#20132;&#36890;&#34917;&#21161;&#33457;&#21517;&#20876;.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Users\Administrator\Desktop\&#20132;&#36890;&#34917;&#25991;&#20214;\&#12304;1&#12305;&#26448;&#26009;\&#31532;1&#25209;\&#38468;&#20214;6&#65288;&#20840;&#65289;&#65306;&#40575;&#23528;&#21439;&#33073;&#36139;&#21171;&#21160;&#21147;&#36328;&#30465;&#23601;&#19994;&#19968;&#27425;&#24615;&#20132;&#36890;&#34917;&#21161;&#33457;&#21517;&#20876;(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38468;&#20214;6&#65306;&#40575;&#23528;&#21439;&#33073;&#36139;&#21171;&#21160;&#21147;&#36328;&#30465;&#23601;&#19994;&#19968;&#27425;&#24615;&#20132;&#36890;&#34917;&#21161;&#33457;&#21517;&#20876;&#65288;&#20013;&#28193;%20&#65289;(1).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C:\Users\Administrator\Desktop\#REF!"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Users\Administrator\Documents\WeChat%20Files\wxid_0zu5vy8cm01w22\FileStorage\File\2024-08\&#65288;&#21644;&#26408;&#26449;&#65289;&#38468;&#20214;6&#65306;&#40575;&#23528;&#21439;&#21069;&#24448;&#24191;&#35199;&#21306;&#22806;&#21153;&#24037;&#30340;&#33073;&#36139;&#21171;&#21160;&#21147;&#19968;&#27425;&#24615;&#24448;&#36820;&#20132;&#36890;&#34917;&#21161;&#33457;&#21517;&#2087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esktop\&#21476;&#36175;&#26449;-&#38472;&#31168;&#29645;\&#38472;&#31168;&#29645;&#19968;&#27425;&#24615;&#20132;&#36890;&#34917;&#21161;&#33457;&#21517;&#2087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dministrator\Desktop\&#22823;&#31471;&#26449;-&#24278;&#20848;\&#38468;&#20214;6&#65306;&#40575;&#23528;&#21439;&#33073;&#36139;&#21171;&#21160;&#21147;&#36328;&#30465;&#23601;&#19994;&#19968;&#27425;&#24615;&#20132;&#36890;&#34917;&#21161;&#33457;&#21517;&#2087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23601;&#19994;\2024\2024&#24180;&#20132;&#36890;&#34917;&#21161;\&#25910;&#38598;&#30340;&#26448;&#26009;\&#20845;&#33033;&#26449;-&#33487;&#28023;&#33459;&#12289;&#40644;&#19990;&#20852;&#12289;&#40644;&#19990;&#25996;\&#40644;&#26102;&#26106;&#25143;%20%20&#38468;&#20214;6&#65306;&#40575;&#23528;&#21439;&#21069;&#24448;&#24191;&#35199;&#21306;&#22806;&#21153;&#24037;&#30340;&#33073;&#36139;&#21171;&#21160;&#21147;&#19968;&#27425;&#24615;&#24448;&#36820;&#20132;&#36890;&#34917;&#21161;&#33457;&#21517;&#2087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23601;&#19994;\2024\2024&#24180;&#20132;&#36890;&#34917;&#21161;\&#25910;&#38598;&#30340;&#26448;&#26009;\&#30707;&#38376;&#26449;-&#28504;&#33879;&#25104;\&#38468;&#20214;6&#65306;&#40575;&#23528;&#21439;&#33073;&#36139;&#21171;&#21160;&#21147;&#36328;&#30465;&#23601;&#19994;&#19968;&#27425;&#24615;&#20132;&#36890;&#34917;&#21161;&#33457;&#21517;&#2087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40644;&#20885;&#38215;2022&#24180;&#33073;&#36139;&#21171;&#21160;&#21147;&#19968;&#27425;&#24615;&#24448;&#36820;&#20132;&#36890;&#34917;&#21161;&#26631;&#20934;\&#31532;&#19968;&#25209;\&#31532;&#19968;&#25209;&#33457;&#21517;&#2087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6\&#38468;&#20214;6&#65306;&#40575;&#23528;&#21439;&#21069;&#24448;&#24191;&#35199;&#21306;&#22806;&#21153;&#24037;&#30340;&#33073;&#36139;&#21171;&#21160;&#21147;&#19968;&#27425;&#24615;&#24448;&#36820;&#20132;&#36890;&#34917;&#21161;&#33457;&#21517;&#20876;2023&#24180;6&#26376;13&#2608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8468;&#20214;6&#65306;&#40575;&#23528;&#21439;&#21069;&#24448;&#24191;&#35199;&#21306;&#22806;&#21153;&#24037;&#30340;&#33073;&#36139;&#21171;&#21160;&#21147;&#19968;&#27425;&#24615;&#20132;&#36890;&#34917;&#21161;&#33457;&#21517;&#20876;&#65288;&#21016;&#24422;&#24426;&#25143;&#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23601;&#19994;\2024\2024&#24180;&#20132;&#36890;&#34917;&#21161;\&#25910;&#38598;&#30340;&#26448;&#26009;\&#30707;&#38376;&#26449;-&#24278;&#32483;&#20964;&#12289;&#21346;&#27849;\&#38468;&#20214;6&#65306;&#40575;&#23528;&#21439;&#33073;&#36139;&#21171;&#21160;&#21147;&#36328;&#30465;&#23601;&#19994;&#19968;&#27425;&#24615;&#20132;&#36890;&#34917;&#21161;&#33457;&#21517;&#2087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40644;&#26480;)&#38468;&#20214;6&#65306;&#40575;&#23528;&#21439;&#33073;&#36139;&#21171;&#21160;&#21147;&#36328;&#30465;&#23601;&#19994;&#19968;&#27425;&#24615;&#20132;&#36890;&#34917;&#21161;&#33457;&#21517;&#208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24037;&#20316;2023\7.2023&#24180;&#36328;&#30465;&#20132;&#36890;&#34917;&#36148;&#24037;&#20316;&#30456;&#20851;\&#21508;&#26449;&#25253;&#26469;&#33457;&#21517;&#20876;\&#20132;&#36890;&#34917;\&#65288;&#38271;&#22616;&#26449;&#65289;&#38468;&#20214;6&#65306;&#40575;&#23528;&#21439;&#21069;&#24448;&#24191;&#35199;&#21306;&#22806;&#21153;&#24037;&#30340;&#33073;&#36139;&#21171;&#21160;&#21147;&#19968;&#27425;&#24615;&#20132;&#36890;&#34917;&#21161;&#33457;&#21517;&#20876;(1)&#38271;&#2261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65288;&#21525;&#26377;&#36149;&#12289;&#21776;&#20029;&#32676;&#65289;&#38468;&#20214;6&#65306;&#40575;&#23528;&#21439;&#21069;&#24448;&#24191;&#35199;&#21306;&#22806;&#21153;&#24037;&#30340;&#33073;&#36139;&#21171;&#21160;&#21147;&#19968;&#27425;&#24615;&#20132;&#36890;&#34917;&#21161;&#33457;&#21517;&#2087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23601;&#19994;\2024\2024&#24180;&#20132;&#36890;&#34917;&#21161;\&#25910;&#38598;&#30340;&#26448;&#26009;\&#30707;&#38376;&#26449;-&#28504;&#33879;&#21018;\&#38468;&#20214;6&#65306;&#40575;&#23528;&#21439;&#33073;&#36139;&#21171;&#21160;&#21147;&#36328;&#30465;&#23601;&#19994;&#19968;&#27425;&#24615;&#20132;&#36890;&#34917;&#21161;&#33457;&#21517;&#20876;&#65288;&#28504;&#33879;&#2101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65288;&#24635;&#34920;&#65289;&#38468;&#20214;6&#65306;&#40575;&#23528;&#21439;&#33073;&#36139;&#21171;&#21160;&#21147;&#36328;&#30465;&#23601;&#19994;&#19968;&#27425;&#24615;&#20132;&#36890;&#34917;&#21161;&#33457;&#21517;&#2087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A-&#23601;&#19994;\2023\2023&#24180;&#20132;&#36890;&#34917;&#21161;\&#24635;&#21517;&#2133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32599;&#32654;&#29618;\&#32599;&#32654;&#29618;&#25206;&#36139;\&#21382;&#24180;&#25206;&#36139;\2023&#24180;\8&#26376;\&#36328;&#30465;&#20132;&#36890;&#34917;&#21161;&#65288;&#38518;&#31435;&#20449;&#65289;\&#38518;&#31435;&#20449;&#25143;&#36328;&#30465;&#20132;&#36890;&#34917;&#21161;&#26448;&#26009;\&#38468;&#20214;6&#65306;&#40575;&#23528;&#21439;&#21069;&#24448;&#24191;&#35199;&#21306;&#22806;&#21153;&#24037;&#30340;&#33073;&#36139;&#21171;&#21160;&#21147;&#19968;&#27425;&#24615;&#20132;&#36890;&#34917;&#21161;&#33457;&#21517;&#20876;&#65288;&#38518;&#31435;&#20449;&#25143;&#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Administrator\Desktop\&#38518;&#31435;&#20449;&#25143;&#36328;&#30465;&#20132;&#36890;&#34917;&#21161;&#26448;&#26009;\&#38468;&#20214;6&#65306;&#40575;&#23528;&#21439;&#21069;&#24448;&#24191;&#35199;&#21306;&#22806;&#21153;&#24037;&#30340;&#33073;&#36139;&#21171;&#21160;&#21147;&#19968;&#27425;&#24615;&#20132;&#36890;&#34917;&#21161;&#33457;&#21517;&#2087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8468;&#20214;6&#65306;&#40575;&#23528;&#21439;&#33073;&#36139;&#21171;&#21160;&#21147;&#36328;&#30465;&#23601;&#19994;&#19968;&#27425;&#24615;&#20132;&#36890;&#34917;&#21161;&#33457;&#21517;&#20876;(8).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WeChat%20Files\wxid_xw2kqgolxkdb21\FileStorage\File\2024-07\&#38468;&#20214;6&#65306;&#65288;&#32599;&#27901;&#23528;&#65289;&#40575;&#23528;&#21439;&#33073;&#36139;&#21171;&#21160;&#21147;&#36328;&#30465;&#23601;&#19994;&#19968;&#27425;&#24615;&#20132;&#36890;&#34917;&#21161;&#33457;&#21517;&#20876;(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65288;&#22823;&#38451;&#65289;&#38468;&#20214;6&#65306;&#40575;&#23528;&#21439;&#33073;&#36139;&#21171;&#21160;&#21147;&#36328;&#30465;&#23601;&#19994;&#19968;&#27425;&#24615;&#20132;&#36890;&#34917;&#21161;&#33457;&#21517;&#20876;.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2599;&#27901;&#39034;&#65306;&#40575;&#23528;&#21439;&#21069;&#24448;&#24191;&#35199;&#21306;&#22806;&#21153;&#24037;&#30340;&#33073;&#36139;&#21171;&#21160;&#21147;&#19968;&#27425;&#24615;&#20132;&#36890;&#34917;&#21161;&#33457;&#21517;&#2087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23601;&#19994;\2024\2024&#24180;&#20132;&#36890;&#34917;&#21161;\&#25910;&#38598;&#30340;&#26448;&#26009;\&#22823;&#31471;&#26449;-&#38472;&#26149;\&#65288;&#38472;&#26149;&#65289;&#38468;&#20214;6&#65306;&#40575;&#23528;&#21439;&#33073;&#36139;&#21171;&#21160;&#21147;&#36328;&#30465;&#23601;&#19994;&#19968;&#27425;&#24615;&#20132;&#36890;&#34917;&#21161;&#33457;&#21517;&#20876;.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65288;&#40857;&#23110;&#26449;&#32599;&#25215;&#20845;&#65289;&#38468;&#20214;6&#65306;&#40575;&#23528;&#21439;&#21069;&#24448;&#24191;&#35199;&#21306;&#22806;&#21153;&#24037;&#30340;&#33073;&#36139;&#21171;&#21160;&#21147;&#19968;&#27425;&#24615;&#20132;&#36890;&#34917;&#21161;&#33457;&#21517;&#20876;%20-%202024.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8468;&#20214;6&#65306;&#32599;&#27704;&#26447;%20&#40575;&#23528;&#21439;&#33073;&#36139;&#21171;&#21160;&#21147;&#36328;&#30465;&#23601;&#19994;&#19968;&#27425;&#24615;&#20132;&#36890;&#34917;&#21161;&#33457;&#21517;&#20876;.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Users\Administrator\AppData\Local\Temp\HZ$D.334.772\HZ$D.334.773\&#38518;&#21018;&#36828;&#22806;&#30465;&#21153;&#24037;&#20132;&#36890;&#34917;&#21161;\&#38468;&#20214;6&#65306;&#38518;&#21018;&#36828;%20&#40575;&#23528;&#21439;&#21069;&#24448;&#24191;&#35199;&#21306;&#22806;&#21153;&#24037;&#30340;&#33073;&#36139;&#21171;&#21160;&#21147;&#19968;&#27425;&#24615;&#20132;&#36890;&#34917;&#21161;&#33457;&#21517;&#2087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Users\Administrator\AppData\Local\Temp\HZ$D.516.2304\HZ$D.516.2305\&#38518;&#31036;&#26641;&#22806;&#20986;&#21153;&#24037;&#34917;&#21161;&#26448;&#26009;\&#38468;&#20214;6&#65306;&#38518;&#31179;&#33452;%20%20&#38518;&#31036;&#26641;%20%20&#40575;&#23528;&#21439;&#21069;&#24448;&#24191;&#35199;&#21306;&#22806;&#21153;&#24037;&#30340;&#33073;&#36139;&#21171;&#21160;&#21147;&#19968;&#27425;&#24615;&#20132;&#36890;&#34917;&#21161;&#33457;&#21517;&#2087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Users\Administrator\AppData\Local\Temp\HZ$D.041.1812\HZ$D.041.1813\&#38518;&#20891;&#19968;&#27425;&#24615;&#20132;&#36890;&#34917;&#21161;&#26448;&#26009;\&#65288;&#38518;&#20891;&#65289;&#38468;&#20214;6&#65306;&#40575;&#23528;&#21439;&#33073;&#36139;&#21171;&#21160;&#21147;&#36328;&#30465;&#23601;&#19994;&#19968;&#27425;&#24615;&#20132;&#36890;&#34917;&#21161;&#33457;&#21517;&#20876;.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65288;&#31532;&#19968;&#25209;&#65292;&#33437;&#23665;&#27719;&#24635;&#65289;&#38468;&#20214;6&#65306;&#40575;&#23528;&#21439;&#33073;&#36139;&#21171;&#21160;&#21147;&#36328;&#30465;&#23601;&#19994;&#19968;&#27425;&#24615;&#20132;&#36890;&#34917;&#21161;&#33457;&#21517;&#2087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38468;&#20214;6&#65306;&#40575;&#23528;&#21439;&#33073;&#36139;&#21171;&#21160;&#21147;&#36328;&#30465;&#23601;&#19994;&#19968;&#27425;&#24615;&#20132;&#36890;&#34917;&#21161;&#33457;&#21517;&#20876;(4).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65288;&#31532;&#19968;&#25209;&#65292;&#33437;&#23665;&#27719;&#24635;&#65289;&#38468;&#20214;6&#65306;&#40575;&#23528;&#21439;&#33073;&#36139;&#21171;&#21160;&#21147;&#36328;&#30465;&#23601;&#19994;&#19968;&#27425;&#24615;&#20132;&#36890;&#34917;&#21161;&#33457;&#21517;&#20876;(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0061;&#31616;&#38468;&#20214;6&#65306;&#40575;&#23528;&#21439;&#33073;&#36139;&#21171;&#21160;&#21147;&#36328;&#30465;&#23601;&#19994;&#19968;&#27425;&#24615;&#20132;&#36890;&#34917;&#21161;&#33457;&#21517;&#20876;&#65288;&#20061;&#31616;&#12289;&#23380;&#22530;&#31532;&#19968;&#25209;&#65289;%20-%20&#21103;&#2641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38468;&#20214;6&#65306;%20%20&#32599;&#32463;&#39034;%20%20&#40575;&#23528;&#21439;&#33073;&#36139;&#21171;&#21160;&#21147;&#36328;&#30465;&#23601;&#19994;&#19968;&#27425;&#24615;&#20132;&#36890;&#34917;&#21161;&#33457;&#21517;&#208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23601;&#19994;\2024\2024&#24180;&#20132;&#36890;&#34917;&#21161;\&#25910;&#38598;&#30340;&#26448;&#26009;\&#22823;&#31471;&#26449;-&#38472;&#31077;&#26234;&#65288;&#32570;4-1&#12289;4-2&#20844;&#31034;&#29031;&#29255;&#65289;\&#65288;&#38472;&#31077;&#26234;&#65289;&#38468;&#20214;6&#65306;&#40575;&#23528;&#21439;&#33073;&#36139;&#21171;&#21160;&#21147;&#36328;&#30465;&#23601;&#19994;&#19968;&#27425;&#24615;&#20132;&#36890;&#34917;&#21161;&#33457;&#21517;&#2087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7048;&#27833;&#38468;&#20214;6&#65306;&#40575;&#23528;&#21439;&#33073;&#36139;&#21171;&#21160;&#21147;&#36328;&#30465;&#23601;&#19994;&#19968;&#27425;&#24615;&#20132;&#36890;&#34917;&#21161;&#33457;&#21517;&#20876;(&#35203;&#31119;&#24179;&#12289;&#35203;&#38886;&#22323;&#65289;(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8518;&#24935;&#26519;&#38468;&#20214;6&#65306;&#40575;&#23528;&#21439;&#33073;&#36139;&#21171;&#21160;&#21147;&#36328;&#30465;&#23601;&#19994;&#19968;&#27425;&#24615;&#20132;&#36890;&#34917;&#21161;&#33457;&#21517;&#20876;.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2599;&#19982;&#20961;&#25143;&#38468;&#20214;6&#65306;&#40575;&#23528;&#21439;&#33073;&#36139;&#21171;&#21160;&#21147;&#36328;&#30465;&#23601;&#19994;&#19968;&#27425;&#24615;&#20132;&#36890;&#34917;&#21161;&#33457;&#21517;&#20876;.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8468;&#20214;6&#65306;&#40575;&#23528;&#21439;&#33073;&#36139;&#21171;&#21160;&#21147;&#36328;&#30465;&#23601;&#19994;&#19968;&#27425;&#24615;&#20132;&#36890;&#34917;&#21161;&#33457;&#21517;&#20876;(3).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7\(&#38472;&#26395;&#29983;&#25143;)&#38468;&#20214;6&#65306;&#40575;&#23528;&#21439;&#33073;&#36139;&#21171;&#21160;&#21147;&#36328;&#30465;&#23601;&#19994;&#19968;&#27425;&#24615;&#20132;&#36890;&#34917;&#21161;&#33457;&#21517;&#20876;.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65288;&#21556;&#23439;&#26524;&#25143;&#65289;&#38468;&#20214;6&#65306;&#40575;&#23528;&#21439;&#21069;&#24448;&#24191;&#35199;&#21306;&#22806;&#21153;&#24037;&#30340;&#33073;&#36139;&#21171;&#21160;&#21147;&#19968;&#27425;&#24615;&#20132;&#36890;&#34917;&#21161;&#33457;&#21517;&#20876;.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WeChat%20Files\wxid_q90sjvunve6w22\FileStorage\File\2024-07\&#65288;&#31206;&#24535;&#24378;&#65289;&#38468;&#20214;6&#65306;&#40575;&#23528;&#21439;&#21069;&#24448;&#24191;&#35199;&#21306;&#22806;&#21153;&#24037;&#30340;&#33073;&#36139;&#21171;&#21160;&#21147;&#19968;&#27425;&#24615;&#24448;&#36820;&#20132;&#36890;&#34917;&#21161;&#33457;&#21517;&#20876;2024.7.3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WeChat%20Files\wxid_q90sjvunve6w22\FileStorage\File\2024-08\&#38468;&#20214;6&#65306;&#40575;&#23528;&#21439;&#33073;&#36139;&#21171;&#21160;&#21147;&#36328;&#30465;&#23601;&#19994;&#19968;&#27425;&#24615;&#20132;&#36890;&#34917;&#21161;&#33457;&#21517;&#20876;&#65288;&#37329;&#23450;&#26519;&#6528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WeChat%20Files\wxid_q90sjvunve6w22\FileStorage\File\2024-08\&#65288;&#26472;&#28165;&#25143;&#65292;&#20197;&#27492;&#20026;&#20934;&#65289;&#38468;&#20214;6&#65306;&#40575;&#23528;&#21439;&#33073;&#36139;&#21171;&#21160;&#21147;&#36328;&#30465;&#23601;&#19994;&#19968;&#27425;&#24615;&#20132;&#36890;&#34917;&#21161;&#33457;&#21517;&#20876;.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WeChat%20Files\wxid_q90sjvunve6w22\FileStorage\File\2024-07\&#38468;&#20214;6&#65306;&#40575;&#23528;&#21439;&#33073;&#36139;&#21171;&#21160;&#21147;&#36328;&#30465;&#23601;&#19994;&#19968;&#27425;&#24615;&#20132;&#36890;&#34917;&#21161;&#33457;&#21517;&#20876;&#65288;&#21494;&#33635;&#33805;&#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3601;&#19994;\2024\2024&#24180;&#20132;&#36890;&#34917;&#21161;\&#25910;&#38598;&#30340;&#26448;&#26009;\&#21476;&#36175;&#26449;-&#21016;&#26446;&#21326;&#12289;&#26753;&#28023;&#23194;\&#21016;&#26446;&#21326;&#21450;&#26753;&#28023;&#23194;&#19968;&#27425;&#24615;&#20132;&#36890;&#34917;&#21161;&#33457;&#21517;&#2087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3663;&#31179;&#38468;&#20214;6&#65306;&#40575;&#23528;&#21439;&#33073;&#36139;&#21171;&#21160;&#21147;&#36328;&#30465;&#23601;&#19994;&#19968;&#27425;&#24615;&#20132;&#36890;&#34917;&#21161;&#33457;&#21517;&#20876;(1)(1).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4-08\&#38468;&#20214;6&#65306;&#40575;&#23528;&#21439;&#33073;&#36139;&#21171;&#21160;&#21147;&#36328;&#30465;&#23601;&#19994;&#19968;&#27425;&#24615;&#20132;&#36890;&#34917;&#21161;&#33457;&#21517;&#20876;&#65288;&#21496;&#24466;&#30707;&#29983;&#65289;(1).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4050;&#23457;%20&#38468;&#20214;6&#65306;&#24179;&#23665;&#38215;&#33073;&#36139;&#21171;&#21160;&#21147;&#36328;&#30465;&#23601;&#19994;&#19968;&#27425;&#24615;&#20132;&#36890;&#34917;&#21161;&#33457;&#21517;&#20876;(4).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4050;&#23457;%20&#27743;&#21475;&#20065;&#40575;&#23528;&#21439;&#33073;&#36139;&#21171;&#21160;&#21147;&#36328;&#30465;&#23601;&#19994;&#19968;&#27425;&#24615;&#20132;&#36890;&#34917;&#21161;&#33457;&#21517;&#2087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30707;&#25490;&#2644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0&#38886;&#20912;&#23159;2024&#24180;&#24037;&#20316;\101.&#25206;&#36139;&#24037;&#20316;\&#20851;&#20110;&#20570;&#22909;2024&#24180;&#33073;&#36139;&#21171;&#21160;&#21147;&#36328;&#30465;&#23601;&#19994;&#19968;&#27425;&#24615;&#20132;&#36890;&#34917;&#21161;&#24037;&#20316;&#30340;&#36890;&#30693;\&#28201;&#31179;&#26376;\2022&#24180;&#65288;&#28201;&#31179;&#26376;&#65306;&#25143;&#20027;&#28201;&#27704;&#21457;&#65289;&#24191;&#35199;&#21306;&#22806;&#21153;&#24037;&#19968;&#27425;&#24615;&#24448;&#36820;&#20132;&#36890;&#34917;&#21161;\&#38468;&#20214;6&#65306;&#40575;&#23528;&#21439;&#21069;&#24448;&#24191;&#35199;&#21306;&#22806;&#21153;&#24037;&#30340;&#33073;&#36139;&#21171;&#21160;&#21147;&#19968;&#27425;&#24615;&#24448;&#36820;&#20132;&#36890;&#34917;&#21161;&#33457;&#21517;&#20876;.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38468;&#20214;6&#65306;&#40575;&#23528;&#21439;&#33073;&#36139;&#21171;&#21160;&#21147;&#36328;&#30465;&#23601;&#19994;&#19968;&#27425;&#24615;&#20132;&#36890;&#34917;&#21161;&#33457;&#21517;&#20876;&#65288;&#38271;&#22412;&#26449;&#31532;&#19968;&#25209;16&#20154;&#6528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39547;&#26449;&#24037;&#20316;\&#20065;&#26449;&#25391;&#20852;\2023\2023&#21518;&#35780;&#20272;&#32771;&#26680;\&#33258;&#27835;&#21306;&#21518;&#35780;&#20272;\&#65288;&#20065;&#38215;&#12289;&#26449;&#32423;&#65289;2023&#24180;&#24230;&#21518;&#35780;&#20272;&#36814;&#26816;&#21488;&#36134;&#23553;&#38754;&#21450;&#30446;&#24405;&#28165;&#21333;11.13\&#26449;&#32423;&#65306;2023&#24180;&#24230;&#21518;&#35780;&#20272;&#36814;&#26816;&#21488;&#36134;&#23553;&#38754;&#21450;&#30446;&#24405;&#28165;&#21333;11.13\&#40644;&#22381;\&#20004;&#34917;\&#38468;&#20214;6&#65306;&#23548;&#27743;&#20065;&#65289;&#20132;&#36890;&#34917;&#21161;&#33457;&#21517;&#20876;&#65288;&#31532;&#20108;&#25209;&#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38468;&#20214;6&#65306;&#65288;&#26449;&#22996;&#65289;&#36328;&#30465;&#20132;&#36890;&#34917;&#21161;&#33457;&#21517;&#20876;(3).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31227;&#20132;&#26448;&#26009;\&#25206;&#36139;&#24037;&#20316;---&#25353;&#24180;&#24230;\2024\2024&#24180;&#20004;&#34917;\&#36328;&#30465;&#21153;&#24037;&#20132;&#36890;&#34917;&#21161;\&#31532;&#19968;&#25209;\&#26366;&#19990;&#24378;\&#26366;&#19990;&#24378;&#36328;&#30465;&#23601;&#19994;&#19968;&#27425;&#24615;&#20132;&#36890;&#34917;&#21161;&#26448;&#26009;\&#38468;&#20214;6&#65306;&#40575;&#23528;&#21439;&#33073;&#36139;&#21171;&#21160;&#21147;&#36328;&#30465;&#23601;&#19994;&#19968;&#27425;&#24615;&#20132;&#36890;&#34917;&#21161;&#33457;&#21517;&#208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23601;&#19994;\2024\2024&#24180;&#20132;&#36890;&#34917;&#21161;\&#25910;&#38598;&#30340;&#26448;&#26009;\&#22823;&#31471;&#26449;-&#39558;&#23439;&#33410;\&#38468;&#20214;6&#65306;&#40575;&#23528;&#21439;&#33073;&#36139;&#21171;&#21160;&#21147;&#36328;&#30465;&#23601;&#19994;&#19968;&#27425;&#24615;&#20132;&#36890;&#34917;&#21161;&#33457;&#21517;&#20876;(2).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1476;&#25026;&#2644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4050;&#23457;%20(&#23548;&#27743;&#20065;&#65289;&#38468;&#20214;3&#65306;&#36328;&#30465;&#20132;&#36890;&#34917;&#21161;&#33457;&#21517;&#20876;&#65288;&#31532;&#19968;&#25209;&#65289;(4)(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6495;&#27743;%20&#38468;&#20214;6&#65306;&#40575;&#23528;&#21439;&#21069;&#24448;&#24191;&#35199;&#21306;&#22806;&#21153;&#24037;&#30340;&#33073;&#36139;&#21171;&#21160;&#21147;&#19968;&#27425;&#24615;&#20132;&#36890;&#34917;&#21161;&#33457;&#21517;&#20876;.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6495;&#22369;%20&#38468;&#20214;6&#65306;&#40575;&#23528;&#21439;&#21069;&#24448;&#24191;&#35199;&#21306;&#22806;&#21153;&#24037;&#30340;&#33073;&#36139;&#21171;&#21160;&#21147;&#19968;&#27425;&#24615;&#20132;&#36890;&#34917;&#21161;&#33457;&#21517;&#20876;.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Users\Administrator\AppData\Local\Temp\HZ$D.717.4906\HZ$D.717.4907\&#65288;&#38886;&#21916;&#32988;&#65289;2024&#24180;&#22806;&#20986;&#21153;&#24037;&#20132;&#36890;&#34917;&#36148;&#30003;&#35831;&#26448;&#26009;\&#65288;&#38886;&#21916;&#32988;&#65289;&#38468;&#20214;6&#65306;&#40575;&#23528;&#21439;&#21069;&#24448;&#24191;&#35199;&#21306;&#22806;&#21153;&#24037;&#30340;&#33073;&#36139;&#21171;&#21160;&#21147;&#19968;&#27425;&#24615;&#20132;&#36890;&#34917;&#21161;&#33457;&#21517;&#20876;.et"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Users\Administrator\AppData\Local\Temp\HZ$D.941.095\HZ$D.941.096\&#65288;&#35203;&#29141;&#32676;&#12289;&#21346;&#36229;&#25935;&#65289;2024&#24180;&#19968;&#27425;&#24615;&#24448;&#36820;&#20132;&#36890;&#34917;&#21161;&#26448;&#26009;%20-%2020240729\&#38468;&#20214;6&#65306;&#40575;&#23528;&#21439;&#21069;&#24448;&#24191;&#35199;&#21306;&#22806;&#21153;&#24037;&#30340;&#33073;&#36139;&#21171;&#21160;&#21147;&#19968;&#27425;&#24615;&#24448;&#36820;&#20132;&#36890;&#34917;&#21161;&#33457;&#21517;&#20876;-&#21346;&#36229;&#25935;&#12289;&#35203;&#29141;&#32676;.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Documents\WeChat%20Files\wxid_shltlcl2q8ya22\FileStorage\File\2024-07\&#38468;&#20214;6&#65306;&#40575;&#23528;&#21439;&#21069;&#24448;&#24191;&#35199;&#21306;&#22806;&#21153;&#24037;&#30340;&#33073;&#36139;&#21171;&#21160;&#21147;&#19968;&#27425;&#24615;&#20132;&#36890;&#34917;&#21161;&#33457;&#21517;&#20876;&#65288;&#35203;&#20035;&#29983;&#65289;.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Documents\WeChat%20Files\wxid_shltlcl2q8ya22\FileStorage\File\2024-07\&#65288;&#37011;&#29486;&#33391;&#12289;&#32654;&#21326;&#12289;&#24314;&#31179;&#65289;&#21306;&#22806;&#21153;&#24037;&#19968;&#27425;&#24615;&#20132;&#36890;&#34917;&#21161;&#33457;&#21517;&#20876;.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1271;&#37324;%20&#38468;&#20214;6&#65306;&#40575;&#23528;&#21439;&#33073;&#36139;&#21171;&#21160;&#21147;&#36328;&#30465;&#23601;&#19994;&#19968;&#27425;&#24615;&#20132;&#36890;&#34917;&#21161;&#33457;&#21517;&#20876;.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25105;&#30340;&#25991;&#26723;\Documents\WeChat%20Files\wxid_8nwnc1vxx1j722\FileStorage\File\2023-05\&#38468;&#20214;6&#65306;&#40575;&#23528;&#21439;&#21069;&#24448;&#24191;&#35199;&#21306;&#22806;&#21153;&#24037;&#30340;&#33073;&#36139;&#21171;&#21160;&#21147;&#19968;&#27425;&#24615;&#20132;&#36890;&#34917;&#21161;&#33457;&#21517;&#20876;(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23601;&#19994;\2024\2024&#24180;&#20132;&#36890;&#34917;&#21161;\&#25910;&#38598;&#30340;&#26448;&#26009;\&#22823;&#31471;&#26449;-&#28504;&#23431;\&#38468;&#20214;6&#65306;&#40575;&#23528;&#21439;&#33073;&#36139;&#21171;&#21160;&#21147;&#36328;&#30465;&#23601;&#19994;&#19968;&#27425;&#24615;&#20132;&#36890;&#34917;&#21161;&#33457;&#21517;&#20876;.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0.&#24037;&#20316;2023\7.2023&#24180;&#21153;&#24037;&#34917;&#36148;&#24037;&#20316;&#30456;&#20851;\1.&#36328;&#30465;&#23601;&#19994;&#19968;&#27425;&#24615;&#20132;&#36890;&#34917;&#21161;\4.&#31532;&#22235;&#25209;&#20132;&#36890;&#34917;\&#65288;8.7&#23528;&#27801;&#38215;&#65289;&#38468;&#20214;6&#65306;&#40575;&#23528;&#21439;&#21069;&#24448;&#24191;&#35199;&#21306;&#22806;&#21153;&#24037;&#30340;&#33073;&#36139;&#21171;&#21160;&#21147;&#19968;&#27425;&#24615;&#20132;&#36890;&#34917;&#21161;&#33457;&#21517;&#20876;.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0.&#24037;&#20316;2023\7.2023&#24180;&#21153;&#24037;&#34917;&#36148;&#24037;&#20316;&#30456;&#20851;\1.&#36328;&#30465;&#23601;&#19994;&#19968;&#27425;&#24615;&#20132;&#36890;&#34917;&#21161;\3.&#31532;&#19977;&#25209;&#20132;&#36890;&#34917;\&#65288;&#26495;&#27743;&#65289;&#38468;&#20214;6&#65306;&#40575;&#23528;&#21439;&#21069;&#24448;&#24191;&#35199;&#21306;&#22806;&#21153;&#24037;&#30340;&#33073;&#36139;&#21171;&#21160;&#21147;&#19968;&#27425;&#24615;&#20132;&#36890;&#34917;&#21161;&#33457;&#21517;&#20876;.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25105;&#30340;&#25991;&#26723;\Documents\WeChat%20Files\wxid_fiya21ugsrj422\FileStorage\File\2024-07\&#65288;&#19996;&#39532;&#65289;&#38468;&#20214;6&#65306;&#40575;&#23528;&#21439;&#21069;&#24448;&#24191;&#35199;&#21306;&#22806;&#21153;&#24037;&#30340;&#33073;&#36139;&#21171;&#21160;&#21147;&#19968;&#27425;&#24615;&#20132;&#36890;&#34917;&#21161;&#33457;&#21517;&#20876;(2).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Users\HUAWEI\Documents\WeChat%20Files\wxid_5gcc298bf9zg22\FileStorage\File\2024-07\&#65288;&#19996;&#39532;&#65289;&#38468;&#20214;6&#65306;&#40575;&#23528;&#21439;&#21069;&#24448;&#24191;&#35199;&#21306;&#22806;&#21153;&#24037;&#30340;&#33073;&#36139;&#21171;&#21160;&#21147;&#19968;&#27425;&#24615;&#20132;&#36890;&#34917;&#21161;&#33457;&#21517;&#20876;(6).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1476;&#26408;%20&#38468;&#20214;6&#65306;&#40575;&#23528;&#21439;&#21069;&#24448;&#24191;&#35199;&#21306;&#22806;&#21153;&#24037;&#30340;&#33073;&#36139;&#21171;&#21160;&#21147;&#19968;&#27425;&#24615;&#20132;&#36890;&#34917;&#21161;&#33457;&#21517;&#20876;.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1476;&#30415;%20&#38468;&#20214;6&#65306;&#40575;&#23528;&#21439;&#21069;&#24448;&#24191;&#35199;&#21306;&#22806;&#21153;&#24037;&#30340;&#33073;&#36139;&#21171;&#21160;&#21147;&#19968;&#27425;&#24615;&#20132;&#36890;&#34917;&#21161;&#33457;&#21517;&#20876;.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3448;&#24196;%20&#38468;&#20214;6&#65306;&#40575;&#23528;&#21439;&#21069;&#24448;&#24191;&#35199;&#21306;&#22806;&#21153;&#24037;&#30340;&#33073;&#36139;&#21171;&#21160;&#21147;&#19968;&#27425;&#24615;&#20132;&#36890;&#34917;&#21161;&#33457;&#21517;&#20876;.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5945;&#21270;%20&#38468;&#20214;6&#65306;&#40575;&#23528;&#21439;&#21069;&#24448;&#24191;&#35199;&#21306;&#22806;&#21153;&#24037;&#30340;&#33073;&#36139;&#21171;&#21160;&#21147;&#19968;&#27425;&#24615;&#20132;&#36890;&#34917;&#21161;&#33457;&#21517;&#20876;.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0061;&#29995;%20&#38468;&#20214;6&#65306;&#40575;&#23528;&#21439;&#21069;&#24448;&#24191;&#35199;&#21306;&#22806;&#21153;&#24037;&#30340;&#33073;&#36139;&#21171;&#21160;&#21147;&#19968;&#27425;&#24615;&#20132;&#36890;&#34917;&#21161;&#33457;&#21517;&#20876;.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0061;&#25954;%20&#38468;&#20214;6&#65306;&#40575;&#23528;&#21439;&#21069;&#24448;&#24191;&#35199;&#21306;&#22806;&#21153;&#24037;&#30340;&#33073;&#36139;&#21171;&#21160;&#21147;&#19968;&#27425;&#24615;&#20132;&#36890;&#34917;&#21161;&#33457;&#21517;&#208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Administrator\Documents\WPSDrive\29293583\WPS&#20113;&#30424;\2023&#24180;&#39547;&#26449;&#24037;&#20316;\2023&#20132;&#36890;&#34917;&#36148;&#26448;&#26009;\3&#65288;&#38646;&#24037;&#31867;&#65289;&#27493;&#22836;&#23663;&#21346;&#27849;&#20132;&#36890;&#34917;&#36148;\&#38468;&#20214;6&#65306;&#40575;&#23528;&#21439;&#21069;&#24448;&#24191;&#35199;&#21306;&#22806;&#21153;&#24037;&#30340;&#33073;&#36139;&#21171;&#21160;&#21147;&#19968;&#27425;&#24615;&#24448;&#36820;&#20132;&#36890;&#34917;&#21161;&#33457;&#21517;&#20876;2.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5289;&#24217;%20&#38468;&#20214;6&#65306;&#40575;&#23528;&#21439;&#21069;&#24448;&#24191;&#35199;&#21306;&#22806;&#21153;&#24037;&#30340;&#33073;&#36139;&#21171;&#21160;&#21147;&#19968;&#27425;&#24615;&#20132;&#36890;&#34917;&#21161;&#33457;&#21517;&#20876;.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5289;&#31456;%20&#38468;&#20214;6&#65306;&#40575;&#23528;&#21439;&#21069;&#24448;&#24191;&#35199;&#21306;&#22806;&#21153;&#24037;&#30340;&#33073;&#36139;&#21171;&#21160;&#21147;&#19968;&#27425;&#24615;&#20132;&#36890;&#34917;&#21161;&#33457;&#21517;&#20876;.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0845;&#24448;%20&#38468;&#20214;6&#65306;&#40575;&#23528;&#21439;&#33073;&#36139;&#21171;&#21160;&#21147;&#36328;&#30465;&#23601;&#19994;&#19968;&#27425;&#24615;&#20132;&#36890;&#34917;&#21161;&#33457;&#21517;&#20876;.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40857;&#27743;%20&#38468;&#20214;6&#65306;&#40575;&#23528;&#21439;&#21069;&#24448;&#24191;&#35199;&#21306;&#22806;&#21153;&#24037;&#30340;&#33073;&#36139;&#21171;&#21160;&#21147;&#19968;&#27425;&#24615;&#20132;&#36890;&#34917;&#21161;&#33457;&#21517;&#20876;.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6408;&#23703;%20&#38468;&#20214;6&#65306;&#40575;&#23528;&#21439;&#21069;&#24448;&#24191;&#35199;&#21306;&#22806;&#21153;&#24037;&#30340;&#33073;&#36139;&#21171;&#21160;&#21147;&#19968;&#27425;&#24615;&#20132;&#36890;&#34917;&#21161;&#33457;&#21517;&#20876;.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0852;&#31561;%20&#38468;&#20214;6&#65306;&#40575;&#23528;&#21439;&#33073;&#36139;&#21171;&#21160;&#21147;&#36328;&#30465;&#23601;&#19994;&#19968;&#27425;&#24615;&#20132;&#36890;&#34917;&#21161;&#33457;&#21517;&#20876;.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23528;&#27801;%20&#38468;&#20214;6&#65306;&#40575;&#23528;&#21439;&#33073;&#36139;&#21171;&#21160;&#21147;&#36328;&#30465;&#23601;&#19994;&#19968;&#27425;&#24615;&#20132;&#36890;&#34917;&#21161;&#33457;&#21517;&#20876;.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38271;&#22616;%20&#38468;&#20214;6&#65306;&#40575;&#23528;&#21439;&#21069;&#24448;&#24191;&#35199;&#21306;&#22806;&#21153;&#24037;&#30340;&#33073;&#36139;&#21171;&#21160;&#21147;&#19968;&#27425;&#24615;&#20132;&#36890;&#34917;&#21161;&#33457;&#21517;&#20876;.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Users\Administrator\Desktop\&#20004;&#34917;&#24037;&#20316;\1.&#36328;&#30465;&#20132;&#36890;&#34917;\1.&#31532;&#19968;&#25209;&#20132;&#36890;&#34917;\1.&#65288;&#31532;&#19968;&#25209;&#65289;&#20132;&#36890;&#34917;&#21508;&#26449;&#25253;&#26469;&#33457;&#21517;&#20876;\&#38271;&#30000;%20&#38468;&#20214;6&#65306;&#40575;&#23528;&#21439;&#33073;&#36139;&#21171;&#21160;&#21147;&#36328;&#30465;&#23601;&#19994;&#19968;&#27425;&#24615;&#20132;&#36890;&#34917;&#21161;&#33457;&#21517;&#20876;&#65288;&#38271;&#30000;&#26449;&#31532;&#19968;&#25209;07.31&#65289;.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C:\Users\Administrator\AppData\Local\Temp\360zip$Temp\360$2\&#38468;&#20214;6&#65306;&#40575;&#23528;&#21439;&#33073;&#36139;&#21171;&#21160;&#21147;&#36328;&#30465;&#23601;&#19994;&#19968;&#27425;&#24615;&#20132;&#36890;&#34917;&#21161;&#33457;&#21517;&#208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24352;&#23567;&#29618;&#36164;&#26009;\18.&#24352;&#23567;&#29618;&#26377;&#20851;&#25206;&#36139;&#25991;&#20214;&#22841;\2024&#24180;\2024.7.31-2024&#24180;&#20132;&#36890;&#34917;&#36148;&#30003;&#35831;\&#28504;&#38886;&#20029;\&#38468;&#20214;6&#65306;&#40575;&#23528;&#21439;&#21069;&#24448;&#24191;&#35199;&#21306;&#22806;&#21153;&#24037;&#30340;&#33073;&#36139;&#21171;&#21160;&#21147;&#19968;&#27425;&#24615;&#24448;&#36820;&#20132;&#36890;&#34917;&#21161;&#33457;&#21517;&#20876;%20-%20&#26356;&#26032;&#38134;&#34892;&#21345;&#21495;.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2023&#24180;&#21644;&#26408;&#26449;&#38450;&#36139;&#24037;&#20316;\&#21644;&#26408;&#26449;&#33073;&#36139;&#20154;&#21475;&#22806;&#20986;&#21153;&#24037;&#20132;&#36890;&#34917;&#21161;&#26448;&#26009;&#65288;&#25253;&#24278;&#26690;&#33298;&#65289;\2024&#24180;&#22806;&#20986;&#21153;&#24037;&#20132;&#36890;&#34917;&#36148;\&#24110;&#25206;&#24178;&#37096;\10--11.&#33707;&#20161;&#23500;&#12289;&#33707;&#20041;&#35029;--2024&#24180;&#33073;&#36139;&#21171;&#21160;&#21147;&#36328;&#30465;&#23601;&#19994;&#19968;&#27425;&#24615;&#20132;&#36890;&#34917;&#21161;\&#38468;&#20214;6&#65306;&#40575;&#23528;&#21439;&#33073;&#36139;&#21171;&#21160;&#21147;&#36328;&#30465;&#23601;&#19994;&#19968;&#27425;&#24615;&#20132;&#36890;&#34917;&#21161;&#33457;&#21517;&#20876;.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2023&#24180;&#21644;&#26408;&#26449;&#38450;&#36139;&#24037;&#20316;\&#21644;&#26408;&#26449;&#33073;&#36139;&#20154;&#21475;&#22806;&#20986;&#21153;&#24037;&#20132;&#36890;&#34917;&#21161;&#26448;&#26009;&#65288;&#25253;&#24278;&#26690;&#33298;&#65289;\2024&#24180;&#22806;&#20986;&#21153;&#24037;&#20132;&#36890;&#34917;&#36148;\&#24110;&#25206;&#24178;&#37096;\12-15.&#40644;&#26725;&#21326;&#12289;&#35203;&#24314;&#24311;&#12289;&#28504;&#32769;&#28895;&#12289;&#38886;&#24681;&#31119;&#20132;&#36890;&#34917;&#21161;\&#38468;&#20214;6&#65306;&#40575;&#23528;&#21439;&#33073;&#36139;&#21171;&#21160;&#21147;&#36328;&#30465;&#23601;&#19994;&#19968;&#27425;&#24615;&#20132;&#36890;&#34917;&#21161;&#33457;&#21517;&#20876;.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Users\Administrator\AppData\Local\Temp\Rar$DIa1184.19890\&#38468;&#20214;6&#65306;&#40575;&#23528;&#21439;&#33073;&#36139;&#21171;&#21160;&#21147;&#36328;&#30465;&#23601;&#19994;&#19968;&#27425;&#24615;&#20132;&#36890;&#34917;&#21161;&#33457;&#21517;&#20876;.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25105;&#30340;&#25991;&#26723;\Documents\WeChat%20Files\wxid_pvhbbq140x4x22\FileStorage\File\2024-08\&#38468;&#20214;6&#65306;&#40575;&#23528;&#21439;&#21069;&#24448;&#24191;&#35199;&#21306;&#22806;&#21153;&#24037;&#30340;&#33073;&#36139;&#21171;&#21160;&#21147;&#19968;&#27425;&#24615;&#20132;&#36890;&#34917;&#21161;&#33457;&#21517;&#20876;&#65288;8&#20154;&#65289;.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111&#35203;&#33459;&#33993;\&#20010;&#20154;&#33073;&#36139;&#25143;\&#20911;&#26149;&#26126;2023&#24180;&#20132;&#36890;&#34917;&#36148;&#26448;&#26009;\&#38468;&#20214;6&#65306;&#40575;&#23528;&#21439;&#21069;&#24448;&#24191;&#35199;&#21306;&#22806;&#21153;&#24037;&#30340;&#33073;&#36139;&#21171;&#21160;&#21147;&#19968;&#27425;&#24615;&#20132;&#36890;&#34917;&#21161;&#33457;&#21517;&#20876;.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Users\qqq\Desktop\&#25140;&#22269;&#32874;&#12289;&#21525;&#32418;&#26757;&#30465;&#22806;&#20132;&#36890;&#34917;&#21161;\&#25140;&#22269;&#32874;&#65306;&#40575;&#23528;&#21439;&#21069;&#24448;&#24191;&#35199;&#21306;&#22806;&#21153;&#24037;&#30340;&#33073;&#36139;&#21171;&#21160;&#21147;&#19968;&#27425;&#24615;&#20132;&#36890;&#34917;&#21161;&#33457;&#21517;&#20876;.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9733;&#12304;2024&#24180;%20&#32463;&#24120;&#29992;&#25991;&#20214;&#12305;\2024&#24180;&#20132;&#36890;&#34917;&#36148;\&#20132;&#36890;&#34917;&#36148;\&#20845;&#31456;&#26449;\&#20845;&#31456;&#65306;&#40575;&#23528;&#21439;&#33073;&#36139;&#21171;&#21160;&#21147;&#36328;&#30465;&#23601;&#19994;&#19968;&#27425;&#24615;&#20132;&#36890;&#34917;&#21161;&#33457;&#21517;&#20876;.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25105;&#30340;&#25991;&#26723;\Documents\WeChat%20Files\wxid_iks0sdvrrog522\FileStorage\File\2024-07\&#65288;&#26446;&#26195;&#38639;&#65289;&#38468;&#20214;6&#65306;&#40575;&#23528;&#21439;&#33073;&#36139;&#21171;&#21160;&#21147;&#36328;&#30465;&#23601;&#19994;&#19968;&#27425;&#24615;&#20132;&#36890;&#34917;&#21161;&#33457;&#21517;&#20876;.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Users\Administrator\Desktop\&#28504;&#37329;&#29577;\&#38468;&#20214;6&#65306;&#40575;&#23528;&#21439;&#21069;&#24448;&#24191;&#35199;&#21306;&#22806;&#21153;&#24037;&#30340;&#33073;&#36139;&#21171;&#21160;&#21147;&#19968;&#27425;&#24615;&#20132;&#36890;&#34917;&#21161;&#33457;&#21517;&#20876;(2)(1).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9733;&#12304;2024&#24180;%20&#32463;&#24120;&#29992;&#25991;&#20214;&#12305;\2024&#24180;&#20132;&#36890;&#34917;&#36148;\&#20132;&#36890;&#34917;&#36148;\&#26408;&#40857;&#26449;\2024&#24180;&#65306;&#40575;&#23528;&#21439;&#21069;&#24448;&#24191;&#35199;&#21306;&#22806;&#21153;&#24037;&#30340;&#33073;&#36139;&#21171;&#21160;&#21147;&#19968;&#27425;&#24615;&#20132;&#36890;&#34917;&#21161;&#33457;&#21517;&#20876;(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寨上村"/>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1"/>
      <sheetName val="Sheet2"/>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第一批"/>
      <sheetName val="Sheet2"/>
      <sheetName val="第二批"/>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总"/>
      <sheetName val="第二批36人"/>
      <sheetName val="Sheet2"/>
      <sheetName val="第三批93人"/>
      <sheetName val="第四批27人"/>
      <sheetName val="第五批55人"/>
      <sheetName val="第六批27人"/>
      <sheetName val="第七批10人"/>
      <sheetName val="第八批8人"/>
    </sheetNames>
    <sheetDataSet>
      <sheetData sheetId="0" refreshError="1"/>
      <sheetData sheetId="1" refreshError="1"/>
      <sheetData sheetId="2"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北里"/>
      <sheetName val="放第二批代核实"/>
      <sheetName val="Sheet2"/>
      <sheetName val="Sheet3"/>
    </sheetNames>
    <sheetDataSet>
      <sheetData sheetId="0" refreshError="1"/>
      <sheetData sheetId="1" refreshError="1"/>
      <sheetData sheetId="2" refreshError="1"/>
      <sheetData sheetId="3"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第一批"/>
      <sheetName val="Sheet2"/>
      <sheetName val="Sheet3"/>
    </sheetNames>
    <sheetDataSet>
      <sheetData sheetId="0" refreshError="1"/>
      <sheetData sheetId="1" refreshError="1"/>
      <sheetData sheetId="2"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六往"/>
      <sheetName val="Sheet2"/>
      <sheetName val="Sheet3"/>
    </sheetNames>
    <sheetDataSet>
      <sheetData sheetId="0" refreshError="1"/>
      <sheetData sheetId="1" refreshError="1"/>
      <sheetData sheetId="2"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1">
          <cell r="A1" t="str">
            <v>省份名</v>
          </cell>
          <cell r="B1" t="str">
            <v>补助标准</v>
          </cell>
          <cell r="C1" t="str">
            <v>专列补助标准</v>
          </cell>
        </row>
        <row r="2">
          <cell r="A2" t="str">
            <v>北京市</v>
          </cell>
          <cell r="B2">
            <v>800</v>
          </cell>
          <cell r="C2">
            <v>400</v>
          </cell>
        </row>
        <row r="3">
          <cell r="A3" t="str">
            <v>上海市</v>
          </cell>
          <cell r="B3">
            <v>800</v>
          </cell>
          <cell r="C3">
            <v>400</v>
          </cell>
        </row>
        <row r="4">
          <cell r="A4" t="str">
            <v>天津市</v>
          </cell>
          <cell r="B4">
            <v>800</v>
          </cell>
          <cell r="C4">
            <v>400</v>
          </cell>
        </row>
        <row r="5">
          <cell r="A5" t="str">
            <v>重庆市</v>
          </cell>
          <cell r="B5">
            <v>800</v>
          </cell>
          <cell r="C5">
            <v>400</v>
          </cell>
        </row>
        <row r="6">
          <cell r="A6" t="str">
            <v>甘肃省</v>
          </cell>
          <cell r="B6">
            <v>800</v>
          </cell>
          <cell r="C6">
            <v>400</v>
          </cell>
        </row>
        <row r="7">
          <cell r="A7" t="str">
            <v>青海省</v>
          </cell>
          <cell r="B7">
            <v>800</v>
          </cell>
          <cell r="C7">
            <v>400</v>
          </cell>
        </row>
        <row r="8">
          <cell r="A8" t="str">
            <v>陕西省</v>
          </cell>
          <cell r="B8">
            <v>800</v>
          </cell>
          <cell r="C8">
            <v>400</v>
          </cell>
        </row>
        <row r="9">
          <cell r="A9" t="str">
            <v>河南省</v>
          </cell>
          <cell r="B9">
            <v>800</v>
          </cell>
          <cell r="C9">
            <v>400</v>
          </cell>
        </row>
        <row r="10">
          <cell r="A10" t="str">
            <v>山东省</v>
          </cell>
          <cell r="B10">
            <v>800</v>
          </cell>
          <cell r="C10">
            <v>400</v>
          </cell>
        </row>
        <row r="11">
          <cell r="A11" t="str">
            <v>山西省</v>
          </cell>
          <cell r="B11">
            <v>800</v>
          </cell>
          <cell r="C11">
            <v>400</v>
          </cell>
        </row>
        <row r="12">
          <cell r="A12" t="str">
            <v>安徽省</v>
          </cell>
          <cell r="B12">
            <v>800</v>
          </cell>
          <cell r="C12">
            <v>400</v>
          </cell>
        </row>
        <row r="13">
          <cell r="A13" t="str">
            <v>湖南省</v>
          </cell>
          <cell r="B13">
            <v>600</v>
          </cell>
          <cell r="C13">
            <v>300</v>
          </cell>
        </row>
        <row r="14">
          <cell r="A14" t="str">
            <v>湖北省</v>
          </cell>
          <cell r="B14">
            <v>800</v>
          </cell>
          <cell r="C14">
            <v>400</v>
          </cell>
        </row>
        <row r="15">
          <cell r="A15" t="str">
            <v>江苏省</v>
          </cell>
          <cell r="B15">
            <v>800</v>
          </cell>
          <cell r="C15">
            <v>400</v>
          </cell>
        </row>
        <row r="16">
          <cell r="A16" t="str">
            <v>四川省</v>
          </cell>
          <cell r="B16">
            <v>800</v>
          </cell>
          <cell r="C16">
            <v>400</v>
          </cell>
        </row>
        <row r="17">
          <cell r="A17" t="str">
            <v>贵州省</v>
          </cell>
          <cell r="B17">
            <v>600</v>
          </cell>
          <cell r="C17">
            <v>300</v>
          </cell>
        </row>
        <row r="18">
          <cell r="A18" t="str">
            <v>云南省</v>
          </cell>
          <cell r="B18">
            <v>800</v>
          </cell>
          <cell r="C18">
            <v>400</v>
          </cell>
        </row>
        <row r="19">
          <cell r="A19" t="str">
            <v>黑龙江省</v>
          </cell>
          <cell r="B19">
            <v>800</v>
          </cell>
          <cell r="C19">
            <v>400</v>
          </cell>
        </row>
        <row r="20">
          <cell r="A20" t="str">
            <v>吉林省</v>
          </cell>
          <cell r="B20">
            <v>800</v>
          </cell>
          <cell r="C20">
            <v>400</v>
          </cell>
        </row>
        <row r="21">
          <cell r="A21" t="str">
            <v>辽宁省</v>
          </cell>
          <cell r="B21">
            <v>800</v>
          </cell>
          <cell r="C21">
            <v>400</v>
          </cell>
        </row>
        <row r="22">
          <cell r="A22" t="str">
            <v>河北省</v>
          </cell>
          <cell r="B22">
            <v>800</v>
          </cell>
          <cell r="C22">
            <v>400</v>
          </cell>
        </row>
        <row r="23">
          <cell r="A23" t="str">
            <v>浙江省</v>
          </cell>
          <cell r="B23">
            <v>800</v>
          </cell>
          <cell r="C23">
            <v>400</v>
          </cell>
        </row>
        <row r="24">
          <cell r="A24" t="str">
            <v>江西省</v>
          </cell>
          <cell r="B24">
            <v>800</v>
          </cell>
          <cell r="C24">
            <v>400</v>
          </cell>
        </row>
        <row r="25">
          <cell r="A25" t="str">
            <v>广东省</v>
          </cell>
          <cell r="B25">
            <v>600</v>
          </cell>
          <cell r="C25">
            <v>300</v>
          </cell>
        </row>
        <row r="26">
          <cell r="A26" t="str">
            <v>福建省</v>
          </cell>
          <cell r="B26">
            <v>800</v>
          </cell>
          <cell r="C26">
            <v>400</v>
          </cell>
        </row>
        <row r="27">
          <cell r="A27" t="str">
            <v>海南省</v>
          </cell>
          <cell r="B27">
            <v>800</v>
          </cell>
          <cell r="C27">
            <v>400</v>
          </cell>
        </row>
        <row r="28">
          <cell r="A28" t="str">
            <v>西藏自治区</v>
          </cell>
          <cell r="B28">
            <v>800</v>
          </cell>
          <cell r="C28">
            <v>400</v>
          </cell>
        </row>
        <row r="29">
          <cell r="A29" t="str">
            <v>宁夏回族自治区</v>
          </cell>
          <cell r="B29">
            <v>800</v>
          </cell>
          <cell r="C29">
            <v>400</v>
          </cell>
        </row>
        <row r="30">
          <cell r="A30" t="str">
            <v>新疆维吾尔自治区</v>
          </cell>
          <cell r="B30">
            <v>800</v>
          </cell>
          <cell r="C30">
            <v>400</v>
          </cell>
        </row>
        <row r="31">
          <cell r="A31" t="str">
            <v>内蒙古自治区</v>
          </cell>
          <cell r="B31">
            <v>800</v>
          </cell>
          <cell r="C31">
            <v>400</v>
          </cell>
        </row>
        <row r="32">
          <cell r="A32" t="str">
            <v>香港特别行政区</v>
          </cell>
          <cell r="B32">
            <v>800</v>
          </cell>
          <cell r="C32">
            <v>400</v>
          </cell>
        </row>
        <row r="33">
          <cell r="A33" t="str">
            <v>澳门特别行政区</v>
          </cell>
          <cell r="B33">
            <v>800</v>
          </cell>
          <cell r="C33">
            <v>400</v>
          </cell>
        </row>
        <row r="34">
          <cell r="A34" t="str">
            <v>台湾省</v>
          </cell>
          <cell r="B34">
            <v>800</v>
          </cell>
          <cell r="C34">
            <v>400</v>
          </cell>
        </row>
        <row r="35">
          <cell r="A35" t="str">
            <v>国外</v>
          </cell>
          <cell r="B35">
            <v>800</v>
          </cell>
          <cell r="C35">
            <v>400</v>
          </cell>
        </row>
      </sheetData>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oleObject" Target="../embeddings/oleObject2.bin"/><Relationship Id="rId4" Type="http://schemas.openxmlformats.org/officeDocument/2006/relationships/image" Target="../media/image1.w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130"/>
  <sheetViews>
    <sheetView tabSelected="1" topLeftCell="A1113" workbookViewId="0">
      <selection activeCell="D10" sqref="D10"/>
    </sheetView>
  </sheetViews>
  <sheetFormatPr defaultColWidth="9" defaultRowHeight="30" customHeight="1"/>
  <cols>
    <col min="1" max="1" width="8.375" style="9" customWidth="1"/>
    <col min="2" max="4" width="15.25" style="9" customWidth="1"/>
    <col min="5" max="5" width="25.75" style="10" customWidth="1"/>
    <col min="6" max="6" width="11" style="9" customWidth="1"/>
    <col min="7" max="7" width="19.5" style="11" customWidth="1"/>
    <col min="8" max="8" width="23.625" style="12" customWidth="1"/>
    <col min="9" max="9" width="16.625" style="13" customWidth="1"/>
    <col min="10" max="10" width="30.375" style="11" customWidth="1"/>
    <col min="11" max="11" width="14.25" style="9" customWidth="1"/>
    <col min="12" max="16384" width="9" style="9"/>
  </cols>
  <sheetData>
    <row r="1" ht="23.1" customHeight="1" spans="1:3">
      <c r="A1" s="14" t="s">
        <v>0</v>
      </c>
      <c r="B1" s="14"/>
      <c r="C1" s="14"/>
    </row>
    <row r="2" ht="42" customHeight="1" spans="1:11">
      <c r="A2" s="15" t="s">
        <v>1</v>
      </c>
      <c r="B2" s="15"/>
      <c r="C2" s="15"/>
      <c r="D2" s="15"/>
      <c r="E2" s="4"/>
      <c r="F2" s="15"/>
      <c r="G2" s="15"/>
      <c r="H2" s="15"/>
      <c r="I2" s="15"/>
      <c r="J2" s="15"/>
      <c r="K2" s="15"/>
    </row>
    <row r="3" s="4" customFormat="1" ht="43.5" customHeight="1" spans="1:11">
      <c r="A3" s="16" t="s">
        <v>2</v>
      </c>
      <c r="B3" s="16"/>
      <c r="C3" s="16"/>
      <c r="D3" s="16"/>
      <c r="F3" s="16"/>
      <c r="G3" s="16"/>
      <c r="I3" s="16"/>
      <c r="J3" s="16"/>
      <c r="K3" s="16"/>
    </row>
    <row r="4" s="4" customFormat="1" customHeight="1" spans="1:11">
      <c r="A4" s="17" t="s">
        <v>3</v>
      </c>
      <c r="B4" s="17" t="s">
        <v>4</v>
      </c>
      <c r="C4" s="17" t="s">
        <v>5</v>
      </c>
      <c r="D4" s="17" t="s">
        <v>6</v>
      </c>
      <c r="E4" s="18" t="s">
        <v>7</v>
      </c>
      <c r="F4" s="19" t="s">
        <v>8</v>
      </c>
      <c r="G4" s="17" t="s">
        <v>9</v>
      </c>
      <c r="H4" s="20" t="s">
        <v>10</v>
      </c>
      <c r="I4" s="17" t="s">
        <v>11</v>
      </c>
      <c r="J4" s="38" t="s">
        <v>12</v>
      </c>
      <c r="K4" s="22" t="s">
        <v>13</v>
      </c>
    </row>
    <row r="5" s="4" customFormat="1" customHeight="1" spans="1:11">
      <c r="A5" s="21">
        <v>1</v>
      </c>
      <c r="B5" s="22" t="s">
        <v>14</v>
      </c>
      <c r="C5" s="22" t="s">
        <v>15</v>
      </c>
      <c r="D5" s="22" t="s">
        <v>16</v>
      </c>
      <c r="E5" s="23" t="s">
        <v>17</v>
      </c>
      <c r="F5" s="22" t="s">
        <v>18</v>
      </c>
      <c r="G5" s="24" t="s">
        <v>19</v>
      </c>
      <c r="H5" s="25">
        <v>45367</v>
      </c>
      <c r="I5" s="39">
        <f>IF(F5="是",VLOOKUP(G5,[3]Sheet2!A:C,3,FALSE),VLOOKUP(G5,[3]Sheet2!A:B,2,FALSE))</f>
        <v>800</v>
      </c>
      <c r="J5" s="40" t="s">
        <v>20</v>
      </c>
      <c r="K5" s="22"/>
    </row>
    <row r="6" s="4" customFormat="1" customHeight="1" spans="1:11">
      <c r="A6" s="21">
        <v>2</v>
      </c>
      <c r="B6" s="22" t="s">
        <v>14</v>
      </c>
      <c r="C6" s="22" t="s">
        <v>15</v>
      </c>
      <c r="D6" s="22" t="s">
        <v>21</v>
      </c>
      <c r="E6" s="23" t="s">
        <v>17</v>
      </c>
      <c r="F6" s="22" t="s">
        <v>18</v>
      </c>
      <c r="G6" s="24" t="s">
        <v>22</v>
      </c>
      <c r="H6" s="25">
        <v>45349</v>
      </c>
      <c r="I6" s="39">
        <f>IF(F6="是",VLOOKUP(G6,[4]Sheet2!A:C,3,FALSE),VLOOKUP(G6,[4]Sheet2!A:B,2,FALSE))</f>
        <v>600</v>
      </c>
      <c r="J6" s="40" t="s">
        <v>20</v>
      </c>
      <c r="K6" s="22"/>
    </row>
    <row r="7" s="4" customFormat="1" customHeight="1" spans="1:11">
      <c r="A7" s="21">
        <v>3</v>
      </c>
      <c r="B7" s="22" t="s">
        <v>14</v>
      </c>
      <c r="C7" s="22" t="s">
        <v>23</v>
      </c>
      <c r="D7" s="22" t="s">
        <v>24</v>
      </c>
      <c r="E7" s="23" t="s">
        <v>17</v>
      </c>
      <c r="F7" s="22" t="s">
        <v>18</v>
      </c>
      <c r="G7" s="24" t="s">
        <v>25</v>
      </c>
      <c r="H7" s="25">
        <v>45347</v>
      </c>
      <c r="I7" s="39">
        <v>800</v>
      </c>
      <c r="J7" s="40" t="s">
        <v>20</v>
      </c>
      <c r="K7" s="22"/>
    </row>
    <row r="8" s="4" customFormat="1" customHeight="1" spans="1:11">
      <c r="A8" s="21">
        <v>4</v>
      </c>
      <c r="B8" s="22" t="s">
        <v>14</v>
      </c>
      <c r="C8" s="22" t="s">
        <v>23</v>
      </c>
      <c r="D8" s="22" t="s">
        <v>26</v>
      </c>
      <c r="E8" s="23" t="s">
        <v>17</v>
      </c>
      <c r="F8" s="22" t="s">
        <v>18</v>
      </c>
      <c r="G8" s="24" t="s">
        <v>25</v>
      </c>
      <c r="H8" s="25">
        <v>45347</v>
      </c>
      <c r="I8" s="39">
        <v>800</v>
      </c>
      <c r="J8" s="40" t="s">
        <v>20</v>
      </c>
      <c r="K8" s="22"/>
    </row>
    <row r="9" s="4" customFormat="1" customHeight="1" spans="1:11">
      <c r="A9" s="21">
        <v>5</v>
      </c>
      <c r="B9" s="22" t="s">
        <v>14</v>
      </c>
      <c r="C9" s="22" t="s">
        <v>15</v>
      </c>
      <c r="D9" s="22" t="s">
        <v>27</v>
      </c>
      <c r="E9" s="23" t="s">
        <v>17</v>
      </c>
      <c r="F9" s="22" t="s">
        <v>18</v>
      </c>
      <c r="G9" s="24" t="s">
        <v>28</v>
      </c>
      <c r="H9" s="25">
        <v>45340</v>
      </c>
      <c r="I9" s="39">
        <f>IF(F9="是",VLOOKUP(G9,[22]Sheet2!A:C,3,FALSE),VLOOKUP(G9,[22]Sheet2!A:B,2,FALSE))</f>
        <v>800</v>
      </c>
      <c r="J9" s="40" t="s">
        <v>20</v>
      </c>
      <c r="K9" s="22"/>
    </row>
    <row r="10" s="4" customFormat="1" customHeight="1" spans="1:11">
      <c r="A10" s="21">
        <v>6</v>
      </c>
      <c r="B10" s="22" t="s">
        <v>14</v>
      </c>
      <c r="C10" s="22" t="s">
        <v>15</v>
      </c>
      <c r="D10" s="22" t="s">
        <v>29</v>
      </c>
      <c r="E10" s="23" t="s">
        <v>17</v>
      </c>
      <c r="F10" s="22" t="s">
        <v>18</v>
      </c>
      <c r="G10" s="24" t="s">
        <v>22</v>
      </c>
      <c r="H10" s="25">
        <v>45339</v>
      </c>
      <c r="I10" s="39">
        <f>IF(F10="是",VLOOKUP(G10,[22]Sheet2!A:C,3,FALSE),VLOOKUP(G10,[22]Sheet2!A:B,2,FALSE))</f>
        <v>600</v>
      </c>
      <c r="J10" s="40" t="s">
        <v>20</v>
      </c>
      <c r="K10" s="22"/>
    </row>
    <row r="11" s="5" customFormat="1" customHeight="1" spans="1:11">
      <c r="A11" s="21">
        <v>7</v>
      </c>
      <c r="B11" s="22" t="s">
        <v>14</v>
      </c>
      <c r="C11" s="22" t="s">
        <v>15</v>
      </c>
      <c r="D11" s="22" t="s">
        <v>30</v>
      </c>
      <c r="E11" s="23" t="s">
        <v>17</v>
      </c>
      <c r="F11" s="22" t="s">
        <v>18</v>
      </c>
      <c r="G11" s="24" t="s">
        <v>22</v>
      </c>
      <c r="H11" s="25">
        <v>45444</v>
      </c>
      <c r="I11" s="39">
        <v>600</v>
      </c>
      <c r="J11" s="40" t="s">
        <v>20</v>
      </c>
      <c r="K11" s="22"/>
    </row>
    <row r="12" s="4" customFormat="1" customHeight="1" spans="1:11">
      <c r="A12" s="21">
        <v>8</v>
      </c>
      <c r="B12" s="22" t="s">
        <v>14</v>
      </c>
      <c r="C12" s="22" t="s">
        <v>15</v>
      </c>
      <c r="D12" s="22" t="s">
        <v>31</v>
      </c>
      <c r="E12" s="23" t="s">
        <v>17</v>
      </c>
      <c r="F12" s="22" t="s">
        <v>18</v>
      </c>
      <c r="G12" s="24" t="s">
        <v>19</v>
      </c>
      <c r="H12" s="25">
        <v>45363</v>
      </c>
      <c r="I12" s="39">
        <f>IF(F12="是",VLOOKUP(G12,[7]Sheet2!A:C,3,FALSE),VLOOKUP(G12,[7]Sheet2!A:B,2,FALSE))</f>
        <v>800</v>
      </c>
      <c r="J12" s="40" t="s">
        <v>20</v>
      </c>
      <c r="K12" s="22"/>
    </row>
    <row r="13" s="4" customFormat="1" customHeight="1" spans="1:11">
      <c r="A13" s="21">
        <v>9</v>
      </c>
      <c r="B13" s="22" t="s">
        <v>14</v>
      </c>
      <c r="C13" s="22" t="s">
        <v>32</v>
      </c>
      <c r="D13" s="22" t="s">
        <v>33</v>
      </c>
      <c r="E13" s="23" t="s">
        <v>17</v>
      </c>
      <c r="F13" s="22" t="s">
        <v>18</v>
      </c>
      <c r="G13" s="24" t="s">
        <v>28</v>
      </c>
      <c r="H13" s="25">
        <v>45466</v>
      </c>
      <c r="I13" s="39">
        <f>IF(F13="是",VLOOKUP(G13,[22]Sheet2!A:C,3,FALSE),VLOOKUP(G13,[22]Sheet2!A:B,2,FALSE))</f>
        <v>800</v>
      </c>
      <c r="J13" s="40" t="s">
        <v>20</v>
      </c>
      <c r="K13" s="22"/>
    </row>
    <row r="14" s="4" customFormat="1" customHeight="1" spans="1:11">
      <c r="A14" s="21">
        <v>10</v>
      </c>
      <c r="B14" s="22" t="s">
        <v>14</v>
      </c>
      <c r="C14" s="22" t="s">
        <v>15</v>
      </c>
      <c r="D14" s="22" t="s">
        <v>34</v>
      </c>
      <c r="E14" s="23" t="s">
        <v>17</v>
      </c>
      <c r="F14" s="22" t="s">
        <v>18</v>
      </c>
      <c r="G14" s="26" t="s">
        <v>22</v>
      </c>
      <c r="H14" s="25">
        <v>45352</v>
      </c>
      <c r="I14" s="41">
        <v>600</v>
      </c>
      <c r="J14" s="40" t="s">
        <v>20</v>
      </c>
      <c r="K14" s="22"/>
    </row>
    <row r="15" s="4" customFormat="1" customHeight="1" spans="1:11">
      <c r="A15" s="21">
        <v>11</v>
      </c>
      <c r="B15" s="27" t="s">
        <v>14</v>
      </c>
      <c r="C15" s="27" t="s">
        <v>35</v>
      </c>
      <c r="D15" s="27" t="s">
        <v>36</v>
      </c>
      <c r="E15" s="23" t="s">
        <v>17</v>
      </c>
      <c r="F15" s="27" t="s">
        <v>18</v>
      </c>
      <c r="G15" s="24" t="s">
        <v>22</v>
      </c>
      <c r="H15" s="28">
        <v>45338</v>
      </c>
      <c r="I15" s="42">
        <f>IF(F15="是",VLOOKUP(G15,[9]Sheet2!A:C,3,FALSE),VLOOKUP(G15,[9]Sheet2!A:B,2,FALSE))</f>
        <v>600</v>
      </c>
      <c r="J15" s="40" t="s">
        <v>20</v>
      </c>
      <c r="K15" s="22"/>
    </row>
    <row r="16" s="4" customFormat="1" customHeight="1" spans="1:11">
      <c r="A16" s="21">
        <v>12</v>
      </c>
      <c r="B16" s="27" t="s">
        <v>14</v>
      </c>
      <c r="C16" s="27" t="s">
        <v>35</v>
      </c>
      <c r="D16" s="27" t="s">
        <v>37</v>
      </c>
      <c r="E16" s="23" t="s">
        <v>17</v>
      </c>
      <c r="F16" s="27" t="s">
        <v>18</v>
      </c>
      <c r="G16" s="24" t="s">
        <v>22</v>
      </c>
      <c r="H16" s="28">
        <v>45337</v>
      </c>
      <c r="I16" s="42">
        <v>600</v>
      </c>
      <c r="J16" s="40" t="s">
        <v>20</v>
      </c>
      <c r="K16" s="22"/>
    </row>
    <row r="17" s="4" customFormat="1" customHeight="1" spans="1:11">
      <c r="A17" s="21">
        <v>13</v>
      </c>
      <c r="B17" s="27" t="s">
        <v>14</v>
      </c>
      <c r="C17" s="27" t="s">
        <v>35</v>
      </c>
      <c r="D17" s="27" t="s">
        <v>38</v>
      </c>
      <c r="E17" s="23" t="s">
        <v>17</v>
      </c>
      <c r="F17" s="27" t="s">
        <v>18</v>
      </c>
      <c r="G17" s="24" t="s">
        <v>22</v>
      </c>
      <c r="H17" s="28">
        <v>45337</v>
      </c>
      <c r="I17" s="42">
        <v>600</v>
      </c>
      <c r="J17" s="40" t="s">
        <v>20</v>
      </c>
      <c r="K17" s="22"/>
    </row>
    <row r="18" s="4" customFormat="1" customHeight="1" spans="1:11">
      <c r="A18" s="21">
        <v>14</v>
      </c>
      <c r="B18" s="27" t="s">
        <v>14</v>
      </c>
      <c r="C18" s="27" t="s">
        <v>35</v>
      </c>
      <c r="D18" s="27" t="s">
        <v>39</v>
      </c>
      <c r="E18" s="23" t="s">
        <v>17</v>
      </c>
      <c r="F18" s="27" t="s">
        <v>18</v>
      </c>
      <c r="G18" s="24" t="s">
        <v>22</v>
      </c>
      <c r="H18" s="28">
        <v>45347</v>
      </c>
      <c r="I18" s="42">
        <v>600</v>
      </c>
      <c r="J18" s="40" t="s">
        <v>20</v>
      </c>
      <c r="K18" s="22"/>
    </row>
    <row r="19" s="4" customFormat="1" customHeight="1" spans="1:11">
      <c r="A19" s="21">
        <v>15</v>
      </c>
      <c r="B19" s="22" t="s">
        <v>14</v>
      </c>
      <c r="C19" s="22" t="s">
        <v>23</v>
      </c>
      <c r="D19" s="22" t="s">
        <v>40</v>
      </c>
      <c r="E19" s="23" t="s">
        <v>17</v>
      </c>
      <c r="F19" s="22" t="s">
        <v>18</v>
      </c>
      <c r="G19" s="24" t="s">
        <v>22</v>
      </c>
      <c r="H19" s="25">
        <v>45323</v>
      </c>
      <c r="I19" s="39">
        <v>600</v>
      </c>
      <c r="J19" s="40" t="s">
        <v>20</v>
      </c>
      <c r="K19" s="22"/>
    </row>
    <row r="20" s="4" customFormat="1" customHeight="1" spans="1:11">
      <c r="A20" s="21">
        <v>16</v>
      </c>
      <c r="B20" s="22" t="s">
        <v>14</v>
      </c>
      <c r="C20" s="22" t="s">
        <v>15</v>
      </c>
      <c r="D20" s="22" t="s">
        <v>41</v>
      </c>
      <c r="E20" s="23" t="s">
        <v>17</v>
      </c>
      <c r="F20" s="22" t="s">
        <v>18</v>
      </c>
      <c r="G20" s="24" t="s">
        <v>22</v>
      </c>
      <c r="H20" s="25" t="s">
        <v>42</v>
      </c>
      <c r="I20" s="39">
        <f>IF(F20="是",VLOOKUP(G20,[12]Sheet2!A:C,3,FALSE),VLOOKUP(G20,[12]Sheet2!A:B,2,FALSE))</f>
        <v>600</v>
      </c>
      <c r="J20" s="40" t="s">
        <v>20</v>
      </c>
      <c r="K20" s="22"/>
    </row>
    <row r="21" s="4" customFormat="1" customHeight="1" spans="1:11">
      <c r="A21" s="21">
        <v>17</v>
      </c>
      <c r="B21" s="22" t="s">
        <v>14</v>
      </c>
      <c r="C21" s="22" t="s">
        <v>43</v>
      </c>
      <c r="D21" s="22" t="s">
        <v>44</v>
      </c>
      <c r="E21" s="23" t="s">
        <v>17</v>
      </c>
      <c r="F21" s="22" t="s">
        <v>18</v>
      </c>
      <c r="G21" s="24" t="s">
        <v>22</v>
      </c>
      <c r="H21" s="25" t="s">
        <v>45</v>
      </c>
      <c r="I21" s="39">
        <v>600</v>
      </c>
      <c r="J21" s="40" t="s">
        <v>20</v>
      </c>
      <c r="K21" s="22"/>
    </row>
    <row r="22" s="4" customFormat="1" customHeight="1" spans="1:11">
      <c r="A22" s="21">
        <v>18</v>
      </c>
      <c r="B22" s="22" t="s">
        <v>14</v>
      </c>
      <c r="C22" s="22" t="s">
        <v>43</v>
      </c>
      <c r="D22" s="22" t="s">
        <v>46</v>
      </c>
      <c r="E22" s="23" t="s">
        <v>17</v>
      </c>
      <c r="F22" s="22" t="s">
        <v>18</v>
      </c>
      <c r="G22" s="24" t="s">
        <v>22</v>
      </c>
      <c r="H22" s="25" t="s">
        <v>45</v>
      </c>
      <c r="I22" s="39">
        <v>600</v>
      </c>
      <c r="J22" s="40" t="s">
        <v>20</v>
      </c>
      <c r="K22" s="22"/>
    </row>
    <row r="23" s="4" customFormat="1" customHeight="1" spans="1:11">
      <c r="A23" s="21">
        <v>19</v>
      </c>
      <c r="B23" s="22" t="s">
        <v>14</v>
      </c>
      <c r="C23" s="22" t="s">
        <v>43</v>
      </c>
      <c r="D23" s="22" t="s">
        <v>47</v>
      </c>
      <c r="E23" s="23" t="s">
        <v>17</v>
      </c>
      <c r="F23" s="22" t="s">
        <v>18</v>
      </c>
      <c r="G23" s="24" t="s">
        <v>22</v>
      </c>
      <c r="H23" s="25" t="s">
        <v>48</v>
      </c>
      <c r="I23" s="39">
        <v>600</v>
      </c>
      <c r="J23" s="40" t="s">
        <v>20</v>
      </c>
      <c r="K23" s="22"/>
    </row>
    <row r="24" s="4" customFormat="1" customHeight="1" spans="1:11">
      <c r="A24" s="21">
        <v>20</v>
      </c>
      <c r="B24" s="27" t="s">
        <v>14</v>
      </c>
      <c r="C24" s="27" t="s">
        <v>35</v>
      </c>
      <c r="D24" s="27" t="s">
        <v>49</v>
      </c>
      <c r="E24" s="23" t="s">
        <v>17</v>
      </c>
      <c r="F24" s="22" t="s">
        <v>18</v>
      </c>
      <c r="G24" s="24" t="s">
        <v>28</v>
      </c>
      <c r="H24" s="25">
        <v>45337</v>
      </c>
      <c r="I24" s="39">
        <f>IF(F24="是",VLOOKUP(G24,[14]Sheet2!A:C,3,FALSE),VLOOKUP(G24,[14]Sheet2!A:B,2,FALSE))</f>
        <v>800</v>
      </c>
      <c r="J24" s="40" t="s">
        <v>20</v>
      </c>
      <c r="K24" s="22"/>
    </row>
    <row r="25" s="4" customFormat="1" customHeight="1" spans="1:11">
      <c r="A25" s="21">
        <v>21</v>
      </c>
      <c r="B25" s="22" t="s">
        <v>14</v>
      </c>
      <c r="C25" s="27" t="s">
        <v>35</v>
      </c>
      <c r="D25" s="27" t="s">
        <v>50</v>
      </c>
      <c r="E25" s="23" t="s">
        <v>17</v>
      </c>
      <c r="F25" s="27" t="s">
        <v>18</v>
      </c>
      <c r="G25" s="24" t="s">
        <v>51</v>
      </c>
      <c r="H25" s="28">
        <v>45337</v>
      </c>
      <c r="I25" s="42">
        <v>600</v>
      </c>
      <c r="J25" s="40" t="s">
        <v>20</v>
      </c>
      <c r="K25" s="22"/>
    </row>
    <row r="26" s="4" customFormat="1" customHeight="1" spans="1:11">
      <c r="A26" s="21">
        <v>22</v>
      </c>
      <c r="B26" s="22" t="s">
        <v>14</v>
      </c>
      <c r="C26" s="27" t="s">
        <v>52</v>
      </c>
      <c r="D26" s="27" t="s">
        <v>53</v>
      </c>
      <c r="E26" s="23" t="s">
        <v>17</v>
      </c>
      <c r="F26" s="27" t="s">
        <v>18</v>
      </c>
      <c r="G26" s="24" t="s">
        <v>22</v>
      </c>
      <c r="H26" s="28">
        <v>45383</v>
      </c>
      <c r="I26" s="42">
        <f>IF(F26="是",VLOOKUP(G26,[22]Sheet2!A:C,3,FALSE),VLOOKUP(G26,[22]Sheet2!A:B,2,FALSE))</f>
        <v>600</v>
      </c>
      <c r="J26" s="40" t="s">
        <v>20</v>
      </c>
      <c r="K26" s="22"/>
    </row>
    <row r="27" s="4" customFormat="1" customHeight="1" spans="1:11">
      <c r="A27" s="21">
        <v>23</v>
      </c>
      <c r="B27" s="22" t="s">
        <v>14</v>
      </c>
      <c r="C27" s="27" t="s">
        <v>52</v>
      </c>
      <c r="D27" s="27" t="s">
        <v>54</v>
      </c>
      <c r="E27" s="23" t="s">
        <v>17</v>
      </c>
      <c r="F27" s="27" t="s">
        <v>18</v>
      </c>
      <c r="G27" s="24" t="s">
        <v>22</v>
      </c>
      <c r="H27" s="28">
        <v>45323</v>
      </c>
      <c r="I27" s="42">
        <f>IF(F27="是",VLOOKUP(G27,[22]Sheet2!A:C,3,FALSE),VLOOKUP(G27,[22]Sheet2!A:B,2,FALSE))</f>
        <v>600</v>
      </c>
      <c r="J27" s="40" t="s">
        <v>20</v>
      </c>
      <c r="K27" s="22"/>
    </row>
    <row r="28" s="4" customFormat="1" customHeight="1" spans="1:11">
      <c r="A28" s="21">
        <v>24</v>
      </c>
      <c r="B28" s="22" t="s">
        <v>14</v>
      </c>
      <c r="C28" s="29" t="s">
        <v>23</v>
      </c>
      <c r="D28" s="22" t="s">
        <v>55</v>
      </c>
      <c r="E28" s="23" t="s">
        <v>17</v>
      </c>
      <c r="F28" s="30" t="s">
        <v>18</v>
      </c>
      <c r="G28" s="26" t="s">
        <v>22</v>
      </c>
      <c r="H28" s="31">
        <v>45342</v>
      </c>
      <c r="I28" s="41">
        <f>IF(F28="是",VLOOKUP(G28,[16]Sheet2!A:C,3,FALSE),VLOOKUP(G28,[16]Sheet2!A:B,2,FALSE))</f>
        <v>600</v>
      </c>
      <c r="J28" s="40" t="s">
        <v>20</v>
      </c>
      <c r="K28" s="22"/>
    </row>
    <row r="29" s="4" customFormat="1" customHeight="1" spans="1:11">
      <c r="A29" s="21">
        <v>25</v>
      </c>
      <c r="B29" s="22" t="s">
        <v>14</v>
      </c>
      <c r="C29" s="22" t="s">
        <v>23</v>
      </c>
      <c r="D29" s="22" t="s">
        <v>56</v>
      </c>
      <c r="E29" s="23" t="s">
        <v>17</v>
      </c>
      <c r="F29" s="22" t="s">
        <v>18</v>
      </c>
      <c r="G29" s="24" t="s">
        <v>19</v>
      </c>
      <c r="H29" s="25">
        <v>45344</v>
      </c>
      <c r="I29" s="27">
        <f>IF(F29="是",VLOOKUP(G29,[17]Sheet2!A:C,3,FALSE),VLOOKUP(G29,[17]Sheet2!A:B,2,FALSE))</f>
        <v>800</v>
      </c>
      <c r="J29" s="40" t="s">
        <v>20</v>
      </c>
      <c r="K29" s="22"/>
    </row>
    <row r="30" s="4" customFormat="1" customHeight="1" spans="1:11">
      <c r="A30" s="21">
        <v>26</v>
      </c>
      <c r="B30" s="22" t="s">
        <v>14</v>
      </c>
      <c r="C30" s="22" t="s">
        <v>23</v>
      </c>
      <c r="D30" s="27" t="s">
        <v>57</v>
      </c>
      <c r="E30" s="23" t="s">
        <v>17</v>
      </c>
      <c r="F30" s="27" t="s">
        <v>18</v>
      </c>
      <c r="G30" s="24" t="s">
        <v>19</v>
      </c>
      <c r="H30" s="25">
        <v>45344</v>
      </c>
      <c r="I30" s="42">
        <f>IF(F30="是",VLOOKUP(G30,[22]Sheet2!A:C,3,FALSE),VLOOKUP(G30,[22]Sheet2!A:B,2,FALSE))</f>
        <v>800</v>
      </c>
      <c r="J30" s="40" t="s">
        <v>20</v>
      </c>
      <c r="K30" s="22"/>
    </row>
    <row r="31" s="4" customFormat="1" customHeight="1" spans="1:11">
      <c r="A31" s="21">
        <v>27</v>
      </c>
      <c r="B31" s="22" t="s">
        <v>14</v>
      </c>
      <c r="C31" s="22" t="s">
        <v>35</v>
      </c>
      <c r="D31" s="22" t="s">
        <v>58</v>
      </c>
      <c r="E31" s="23" t="s">
        <v>17</v>
      </c>
      <c r="F31" s="22" t="s">
        <v>18</v>
      </c>
      <c r="G31" s="24" t="s">
        <v>22</v>
      </c>
      <c r="H31" s="25">
        <v>45346</v>
      </c>
      <c r="I31" s="39">
        <f>IF(F31="是",VLOOKUP(G31,[18]Sheet2!A:C,3,FALSE),VLOOKUP(G31,[18]Sheet2!A:B,2,FALSE))</f>
        <v>600</v>
      </c>
      <c r="J31" s="40" t="s">
        <v>20</v>
      </c>
      <c r="K31" s="22"/>
    </row>
    <row r="32" s="4" customFormat="1" customHeight="1" spans="1:11">
      <c r="A32" s="21">
        <v>28</v>
      </c>
      <c r="B32" s="22" t="s">
        <v>14</v>
      </c>
      <c r="C32" s="22" t="s">
        <v>35</v>
      </c>
      <c r="D32" s="22" t="s">
        <v>59</v>
      </c>
      <c r="E32" s="23" t="s">
        <v>17</v>
      </c>
      <c r="F32" s="22" t="s">
        <v>18</v>
      </c>
      <c r="G32" s="24" t="s">
        <v>22</v>
      </c>
      <c r="H32" s="25">
        <v>45346</v>
      </c>
      <c r="I32" s="39">
        <f>IF(F32="是",VLOOKUP(G32,[18]Sheet2!A:C,3,FALSE),VLOOKUP(G32,[18]Sheet2!A:B,2,FALSE))</f>
        <v>600</v>
      </c>
      <c r="J32" s="40" t="s">
        <v>20</v>
      </c>
      <c r="K32" s="22"/>
    </row>
    <row r="33" s="4" customFormat="1" customHeight="1" spans="1:11">
      <c r="A33" s="21">
        <v>29</v>
      </c>
      <c r="B33" s="22" t="s">
        <v>14</v>
      </c>
      <c r="C33" s="27" t="s">
        <v>60</v>
      </c>
      <c r="D33" s="27" t="s">
        <v>61</v>
      </c>
      <c r="E33" s="23" t="s">
        <v>17</v>
      </c>
      <c r="F33" s="22" t="s">
        <v>18</v>
      </c>
      <c r="G33" s="24" t="s">
        <v>22</v>
      </c>
      <c r="H33" s="25">
        <v>45346</v>
      </c>
      <c r="I33" s="42">
        <f>IF(F33="是",VLOOKUP(G33,[22]Sheet2!A:C,3,FALSE),VLOOKUP(G33,[22]Sheet2!A:B,2,FALSE))</f>
        <v>600</v>
      </c>
      <c r="J33" s="40" t="s">
        <v>20</v>
      </c>
      <c r="K33" s="22"/>
    </row>
    <row r="34" s="4" customFormat="1" customHeight="1" spans="1:11">
      <c r="A34" s="21">
        <v>30</v>
      </c>
      <c r="B34" s="22" t="s">
        <v>14</v>
      </c>
      <c r="C34" s="22" t="s">
        <v>32</v>
      </c>
      <c r="D34" s="22" t="s">
        <v>62</v>
      </c>
      <c r="E34" s="23" t="s">
        <v>17</v>
      </c>
      <c r="F34" s="22" t="s">
        <v>18</v>
      </c>
      <c r="G34" s="24" t="s">
        <v>22</v>
      </c>
      <c r="H34" s="25">
        <v>45370</v>
      </c>
      <c r="I34" s="39">
        <v>600</v>
      </c>
      <c r="J34" s="40" t="s">
        <v>20</v>
      </c>
      <c r="K34" s="22"/>
    </row>
    <row r="35" s="4" customFormat="1" customHeight="1" spans="1:11">
      <c r="A35" s="21">
        <v>31</v>
      </c>
      <c r="B35" s="32" t="s">
        <v>14</v>
      </c>
      <c r="C35" s="22" t="s">
        <v>15</v>
      </c>
      <c r="D35" s="22" t="s">
        <v>63</v>
      </c>
      <c r="E35" s="23" t="s">
        <v>17</v>
      </c>
      <c r="F35" s="22" t="s">
        <v>64</v>
      </c>
      <c r="G35" s="24" t="s">
        <v>22</v>
      </c>
      <c r="H35" s="25">
        <v>45316</v>
      </c>
      <c r="I35" s="39">
        <f>IF(F35="是",VLOOKUP(G35,[23]Sheet2!A:C,3,FALSE),VLOOKUP(G35,[23]Sheet2!A:B,2,FALSE))</f>
        <v>300</v>
      </c>
      <c r="J35" s="40" t="s">
        <v>20</v>
      </c>
      <c r="K35" s="22"/>
    </row>
    <row r="36" s="4" customFormat="1" customHeight="1" spans="1:11">
      <c r="A36" s="21">
        <v>32</v>
      </c>
      <c r="B36" s="32" t="s">
        <v>14</v>
      </c>
      <c r="C36" s="22" t="s">
        <v>15</v>
      </c>
      <c r="D36" s="22" t="s">
        <v>65</v>
      </c>
      <c r="E36" s="23" t="s">
        <v>17</v>
      </c>
      <c r="F36" s="22" t="s">
        <v>18</v>
      </c>
      <c r="G36" s="24" t="s">
        <v>28</v>
      </c>
      <c r="H36" s="25">
        <v>45383</v>
      </c>
      <c r="I36" s="42">
        <f>IF(F36="是",VLOOKUP(G36,[22]Sheet2!A:C,3,FALSE),VLOOKUP(G36,[22]Sheet2!A:B,2,FALSE))</f>
        <v>800</v>
      </c>
      <c r="J36" s="40" t="s">
        <v>20</v>
      </c>
      <c r="K36" s="22"/>
    </row>
    <row r="37" s="4" customFormat="1" customHeight="1" spans="1:11">
      <c r="A37" s="21">
        <v>33</v>
      </c>
      <c r="B37" s="22" t="s">
        <v>14</v>
      </c>
      <c r="C37" s="22" t="s">
        <v>52</v>
      </c>
      <c r="D37" s="22" t="s">
        <v>66</v>
      </c>
      <c r="E37" s="23" t="s">
        <v>17</v>
      </c>
      <c r="F37" s="22" t="s">
        <v>18</v>
      </c>
      <c r="G37" s="24" t="s">
        <v>25</v>
      </c>
      <c r="H37" s="25">
        <v>45323</v>
      </c>
      <c r="I37" s="39">
        <f>IF(F37="是",VLOOKUP(G37,[20]Sheet2!A:C,3,FALSE),VLOOKUP(G37,[20]Sheet2!A:B,2,FALSE))</f>
        <v>800</v>
      </c>
      <c r="J37" s="40" t="s">
        <v>20</v>
      </c>
      <c r="K37" s="22"/>
    </row>
    <row r="38" s="4" customFormat="1" customHeight="1" spans="1:11">
      <c r="A38" s="21">
        <v>34</v>
      </c>
      <c r="B38" s="22" t="s">
        <v>14</v>
      </c>
      <c r="C38" s="22" t="s">
        <v>52</v>
      </c>
      <c r="D38" s="22" t="s">
        <v>67</v>
      </c>
      <c r="E38" s="23" t="s">
        <v>17</v>
      </c>
      <c r="F38" s="22" t="s">
        <v>18</v>
      </c>
      <c r="G38" s="24" t="s">
        <v>25</v>
      </c>
      <c r="H38" s="25">
        <v>45474</v>
      </c>
      <c r="I38" s="39">
        <f>IF(F38="是",VLOOKUP(G38,[20]Sheet2!A:C,3,FALSE),VLOOKUP(G38,[20]Sheet2!A:B,2,FALSE))</f>
        <v>800</v>
      </c>
      <c r="J38" s="40" t="s">
        <v>20</v>
      </c>
      <c r="K38" s="22"/>
    </row>
    <row r="39" s="4" customFormat="1" customHeight="1" spans="1:11">
      <c r="A39" s="21">
        <v>35</v>
      </c>
      <c r="B39" s="22" t="s">
        <v>14</v>
      </c>
      <c r="C39" s="22" t="s">
        <v>35</v>
      </c>
      <c r="D39" s="22" t="s">
        <v>68</v>
      </c>
      <c r="E39" s="23" t="s">
        <v>17</v>
      </c>
      <c r="F39" s="22" t="s">
        <v>18</v>
      </c>
      <c r="G39" s="24" t="s">
        <v>22</v>
      </c>
      <c r="H39" s="25">
        <v>45342</v>
      </c>
      <c r="I39" s="42">
        <f>IF(F39="是",VLOOKUP(G39,[22]Sheet2!A:C,3,FALSE),VLOOKUP(G39,[22]Sheet2!A:B,2,FALSE))</f>
        <v>600</v>
      </c>
      <c r="J39" s="40" t="s">
        <v>20</v>
      </c>
      <c r="K39" s="22"/>
    </row>
    <row r="40" s="4" customFormat="1" customHeight="1" spans="1:11">
      <c r="A40" s="21">
        <v>36</v>
      </c>
      <c r="B40" s="22" t="s">
        <v>14</v>
      </c>
      <c r="C40" s="22" t="s">
        <v>35</v>
      </c>
      <c r="D40" s="22" t="s">
        <v>69</v>
      </c>
      <c r="E40" s="23" t="s">
        <v>17</v>
      </c>
      <c r="F40" s="22" t="s">
        <v>18</v>
      </c>
      <c r="G40" s="24" t="s">
        <v>28</v>
      </c>
      <c r="H40" s="25">
        <v>45350</v>
      </c>
      <c r="I40" s="42">
        <f>IF(F40="是",VLOOKUP(G40,[21]Sheet2!A:C,3,FALSE),VLOOKUP(G40,[21]Sheet2!A:B,2,FALSE))</f>
        <v>800</v>
      </c>
      <c r="J40" s="40" t="s">
        <v>20</v>
      </c>
      <c r="K40" s="22"/>
    </row>
    <row r="41" s="4" customFormat="1" customHeight="1" spans="1:11">
      <c r="A41" s="21">
        <v>37</v>
      </c>
      <c r="B41" s="22" t="s">
        <v>70</v>
      </c>
      <c r="C41" s="22" t="s">
        <v>71</v>
      </c>
      <c r="D41" s="22" t="s">
        <v>72</v>
      </c>
      <c r="E41" s="23" t="s">
        <v>17</v>
      </c>
      <c r="F41" s="22" t="s">
        <v>18</v>
      </c>
      <c r="G41" s="24" t="s">
        <v>22</v>
      </c>
      <c r="H41" s="25">
        <v>45352</v>
      </c>
      <c r="I41" s="43">
        <f>IF(F41="是",VLOOKUP(G41,[52]Sheet2!A:C,3,FALSE),VLOOKUP(G41,[52]Sheet2!A:B,2,FALSE))</f>
        <v>600</v>
      </c>
      <c r="J41" s="40" t="s">
        <v>20</v>
      </c>
      <c r="K41" s="22"/>
    </row>
    <row r="42" s="4" customFormat="1" customHeight="1" spans="1:11">
      <c r="A42" s="21">
        <v>38</v>
      </c>
      <c r="B42" s="22" t="s">
        <v>70</v>
      </c>
      <c r="C42" s="22" t="s">
        <v>71</v>
      </c>
      <c r="D42" s="22" t="s">
        <v>73</v>
      </c>
      <c r="E42" s="23" t="s">
        <v>17</v>
      </c>
      <c r="F42" s="22" t="s">
        <v>18</v>
      </c>
      <c r="G42" s="24" t="s">
        <v>22</v>
      </c>
      <c r="H42" s="33">
        <v>45323</v>
      </c>
      <c r="I42" s="43">
        <f>IF(F42="是",VLOOKUP(G42,[52]Sheet2!A:C,3,FALSE),VLOOKUP(G42,[52]Sheet2!A:B,2,FALSE))</f>
        <v>600</v>
      </c>
      <c r="J42" s="40" t="s">
        <v>20</v>
      </c>
      <c r="K42" s="22"/>
    </row>
    <row r="43" s="4" customFormat="1" customHeight="1" spans="1:11">
      <c r="A43" s="21">
        <v>39</v>
      </c>
      <c r="B43" s="22" t="s">
        <v>70</v>
      </c>
      <c r="C43" s="22" t="s">
        <v>71</v>
      </c>
      <c r="D43" s="22" t="s">
        <v>74</v>
      </c>
      <c r="E43" s="23" t="s">
        <v>17</v>
      </c>
      <c r="F43" s="22" t="s">
        <v>18</v>
      </c>
      <c r="G43" s="24" t="s">
        <v>22</v>
      </c>
      <c r="H43" s="25">
        <v>45413</v>
      </c>
      <c r="I43" s="43">
        <f>IF(F43="是",VLOOKUP(G43,[52]Sheet2!A:C,3,FALSE),VLOOKUP(G43,[52]Sheet2!A:B,2,FALSE))</f>
        <v>600</v>
      </c>
      <c r="J43" s="40" t="s">
        <v>20</v>
      </c>
      <c r="K43" s="22"/>
    </row>
    <row r="44" s="4" customFormat="1" customHeight="1" spans="1:11">
      <c r="A44" s="21">
        <v>40</v>
      </c>
      <c r="B44" s="22" t="s">
        <v>70</v>
      </c>
      <c r="C44" s="22" t="s">
        <v>71</v>
      </c>
      <c r="D44" s="22" t="s">
        <v>75</v>
      </c>
      <c r="E44" s="23" t="s">
        <v>17</v>
      </c>
      <c r="F44" s="22" t="s">
        <v>18</v>
      </c>
      <c r="G44" s="24" t="s">
        <v>22</v>
      </c>
      <c r="H44" s="25">
        <v>45292</v>
      </c>
      <c r="I44" s="43">
        <f>IF(F44="是",VLOOKUP(G44,[52]Sheet2!A:C,3,FALSE),VLOOKUP(G44,[52]Sheet2!A:B,2,FALSE))</f>
        <v>600</v>
      </c>
      <c r="J44" s="40" t="s">
        <v>20</v>
      </c>
      <c r="K44" s="22"/>
    </row>
    <row r="45" s="4" customFormat="1" customHeight="1" spans="1:11">
      <c r="A45" s="21">
        <v>41</v>
      </c>
      <c r="B45" s="22" t="s">
        <v>70</v>
      </c>
      <c r="C45" s="22" t="s">
        <v>71</v>
      </c>
      <c r="D45" s="22" t="s">
        <v>76</v>
      </c>
      <c r="E45" s="23" t="s">
        <v>17</v>
      </c>
      <c r="F45" s="22" t="s">
        <v>18</v>
      </c>
      <c r="G45" s="24" t="s">
        <v>22</v>
      </c>
      <c r="H45" s="25">
        <v>45352</v>
      </c>
      <c r="I45" s="43">
        <f>IF(F45="是",VLOOKUP(G45,[52]Sheet2!A:C,3,FALSE),VLOOKUP(G45,[52]Sheet2!A:B,2,FALSE))</f>
        <v>600</v>
      </c>
      <c r="J45" s="40" t="s">
        <v>20</v>
      </c>
      <c r="K45" s="22"/>
    </row>
    <row r="46" s="4" customFormat="1" customHeight="1" spans="1:11">
      <c r="A46" s="21">
        <v>42</v>
      </c>
      <c r="B46" s="22" t="s">
        <v>70</v>
      </c>
      <c r="C46" s="22" t="s">
        <v>71</v>
      </c>
      <c r="D46" s="22" t="s">
        <v>77</v>
      </c>
      <c r="E46" s="23" t="s">
        <v>17</v>
      </c>
      <c r="F46" s="22" t="s">
        <v>18</v>
      </c>
      <c r="G46" s="24" t="s">
        <v>22</v>
      </c>
      <c r="H46" s="25">
        <v>45323</v>
      </c>
      <c r="I46" s="43">
        <f>IF(F46="是",VLOOKUP(G46,[52]Sheet2!A:C,3,FALSE),VLOOKUP(G46,[52]Sheet2!A:B,2,FALSE))</f>
        <v>600</v>
      </c>
      <c r="J46" s="40" t="s">
        <v>20</v>
      </c>
      <c r="K46" s="22"/>
    </row>
    <row r="47" s="4" customFormat="1" customHeight="1" spans="1:11">
      <c r="A47" s="21">
        <v>43</v>
      </c>
      <c r="B47" s="34" t="s">
        <v>70</v>
      </c>
      <c r="C47" s="34" t="s">
        <v>71</v>
      </c>
      <c r="D47" s="34" t="s">
        <v>78</v>
      </c>
      <c r="E47" s="23" t="s">
        <v>17</v>
      </c>
      <c r="F47" s="34" t="s">
        <v>18</v>
      </c>
      <c r="G47" s="35" t="s">
        <v>22</v>
      </c>
      <c r="H47" s="33">
        <v>45383</v>
      </c>
      <c r="I47" s="43">
        <f>IF(F47="是",VLOOKUP(G47,[52]Sheet2!A:C,3,FALSE),VLOOKUP(G47,[52]Sheet2!A:B,2,FALSE))</f>
        <v>600</v>
      </c>
      <c r="J47" s="40" t="s">
        <v>20</v>
      </c>
      <c r="K47" s="22"/>
    </row>
    <row r="48" s="4" customFormat="1" customHeight="1" spans="1:11">
      <c r="A48" s="21">
        <v>44</v>
      </c>
      <c r="B48" s="22" t="s">
        <v>70</v>
      </c>
      <c r="C48" s="34" t="s">
        <v>71</v>
      </c>
      <c r="D48" s="22" t="s">
        <v>79</v>
      </c>
      <c r="E48" s="23" t="s">
        <v>17</v>
      </c>
      <c r="F48" s="22" t="s">
        <v>18</v>
      </c>
      <c r="G48" s="24" t="s">
        <v>22</v>
      </c>
      <c r="H48" s="25">
        <v>45292</v>
      </c>
      <c r="I48" s="43">
        <f>IF(F48="是",VLOOKUP(G48,[52]Sheet2!A:C,3,FALSE),VLOOKUP(G48,[52]Sheet2!A:B,2,FALSE))</f>
        <v>600</v>
      </c>
      <c r="J48" s="40" t="s">
        <v>20</v>
      </c>
      <c r="K48" s="22"/>
    </row>
    <row r="49" s="4" customFormat="1" customHeight="1" spans="1:11">
      <c r="A49" s="21">
        <v>45</v>
      </c>
      <c r="B49" s="22" t="s">
        <v>70</v>
      </c>
      <c r="C49" s="34" t="s">
        <v>71</v>
      </c>
      <c r="D49" s="22" t="s">
        <v>80</v>
      </c>
      <c r="E49" s="23" t="s">
        <v>17</v>
      </c>
      <c r="F49" s="22" t="s">
        <v>18</v>
      </c>
      <c r="G49" s="24" t="s">
        <v>22</v>
      </c>
      <c r="H49" s="25">
        <v>45292</v>
      </c>
      <c r="I49" s="43">
        <f>IF(F49="是",VLOOKUP(G49,[52]Sheet2!A:C,3,FALSE),VLOOKUP(G49,[52]Sheet2!A:B,2,FALSE))</f>
        <v>600</v>
      </c>
      <c r="J49" s="40" t="s">
        <v>20</v>
      </c>
      <c r="K49" s="22"/>
    </row>
    <row r="50" s="4" customFormat="1" customHeight="1" spans="1:11">
      <c r="A50" s="21">
        <v>46</v>
      </c>
      <c r="B50" s="22" t="s">
        <v>70</v>
      </c>
      <c r="C50" s="22" t="s">
        <v>81</v>
      </c>
      <c r="D50" s="22" t="s">
        <v>82</v>
      </c>
      <c r="E50" s="27" t="s">
        <v>17</v>
      </c>
      <c r="F50" s="22" t="s">
        <v>18</v>
      </c>
      <c r="G50" s="24" t="s">
        <v>22</v>
      </c>
      <c r="H50" s="25">
        <v>45323</v>
      </c>
      <c r="I50" s="43">
        <f>IF(F50="是",VLOOKUP(G50,[52]Sheet2!A:C,3,FALSE),VLOOKUP(G50,[52]Sheet2!A:B,2,FALSE))</f>
        <v>600</v>
      </c>
      <c r="J50" s="40" t="s">
        <v>20</v>
      </c>
      <c r="K50" s="22"/>
    </row>
    <row r="51" s="4" customFormat="1" customHeight="1" spans="1:11">
      <c r="A51" s="21">
        <v>47</v>
      </c>
      <c r="B51" s="22" t="s">
        <v>70</v>
      </c>
      <c r="C51" s="22" t="s">
        <v>81</v>
      </c>
      <c r="D51" s="22" t="s">
        <v>83</v>
      </c>
      <c r="E51" s="27" t="s">
        <v>17</v>
      </c>
      <c r="F51" s="22" t="s">
        <v>18</v>
      </c>
      <c r="G51" s="24" t="s">
        <v>22</v>
      </c>
      <c r="H51" s="25">
        <v>45323</v>
      </c>
      <c r="I51" s="43">
        <f>IF(F51="是",VLOOKUP(G51,[52]Sheet2!A:C,3,FALSE),VLOOKUP(G51,[52]Sheet2!A:B,2,FALSE))</f>
        <v>600</v>
      </c>
      <c r="J51" s="40" t="s">
        <v>20</v>
      </c>
      <c r="K51" s="22"/>
    </row>
    <row r="52" s="4" customFormat="1" customHeight="1" spans="1:11">
      <c r="A52" s="21">
        <v>48</v>
      </c>
      <c r="B52" s="22" t="s">
        <v>70</v>
      </c>
      <c r="C52" s="22" t="s">
        <v>81</v>
      </c>
      <c r="D52" s="22" t="s">
        <v>84</v>
      </c>
      <c r="E52" s="27" t="s">
        <v>17</v>
      </c>
      <c r="F52" s="22" t="s">
        <v>18</v>
      </c>
      <c r="G52" s="24" t="s">
        <v>22</v>
      </c>
      <c r="H52" s="25">
        <v>45323</v>
      </c>
      <c r="I52" s="43">
        <f>IF(F52="是",VLOOKUP(G52,[52]Sheet2!A:C,3,FALSE),VLOOKUP(G52,[52]Sheet2!A:B,2,FALSE))</f>
        <v>600</v>
      </c>
      <c r="J52" s="40" t="s">
        <v>20</v>
      </c>
      <c r="K52" s="22"/>
    </row>
    <row r="53" s="4" customFormat="1" customHeight="1" spans="1:11">
      <c r="A53" s="21">
        <v>49</v>
      </c>
      <c r="B53" s="22" t="s">
        <v>70</v>
      </c>
      <c r="C53" s="22" t="s">
        <v>85</v>
      </c>
      <c r="D53" s="22" t="s">
        <v>86</v>
      </c>
      <c r="E53" s="23" t="s">
        <v>17</v>
      </c>
      <c r="F53" s="21" t="s">
        <v>18</v>
      </c>
      <c r="G53" s="36" t="s">
        <v>22</v>
      </c>
      <c r="H53" s="37">
        <v>45343</v>
      </c>
      <c r="I53" s="43">
        <f>IF(F53="是",VLOOKUP(G53,[52]Sheet2!A:C,3,FALSE),VLOOKUP(G53,[52]Sheet2!A:B,2,FALSE))</f>
        <v>600</v>
      </c>
      <c r="J53" s="40" t="s">
        <v>20</v>
      </c>
      <c r="K53" s="22"/>
    </row>
    <row r="54" s="4" customFormat="1" customHeight="1" spans="1:11">
      <c r="A54" s="21">
        <v>50</v>
      </c>
      <c r="B54" s="22" t="s">
        <v>70</v>
      </c>
      <c r="C54" s="22" t="s">
        <v>85</v>
      </c>
      <c r="D54" s="22" t="s">
        <v>87</v>
      </c>
      <c r="E54" s="23" t="s">
        <v>17</v>
      </c>
      <c r="F54" s="21" t="s">
        <v>18</v>
      </c>
      <c r="G54" s="36" t="s">
        <v>22</v>
      </c>
      <c r="H54" s="37">
        <v>45343</v>
      </c>
      <c r="I54" s="43">
        <f>IF(F54="是",VLOOKUP(G54,[52]Sheet2!A:C,3,FALSE),VLOOKUP(G54,[52]Sheet2!A:B,2,FALSE))</f>
        <v>600</v>
      </c>
      <c r="J54" s="40" t="s">
        <v>20</v>
      </c>
      <c r="K54" s="22"/>
    </row>
    <row r="55" s="4" customFormat="1" customHeight="1" spans="1:11">
      <c r="A55" s="21">
        <v>51</v>
      </c>
      <c r="B55" s="22" t="s">
        <v>70</v>
      </c>
      <c r="C55" s="22" t="s">
        <v>85</v>
      </c>
      <c r="D55" s="22" t="s">
        <v>88</v>
      </c>
      <c r="E55" s="23" t="s">
        <v>17</v>
      </c>
      <c r="F55" s="22" t="s">
        <v>18</v>
      </c>
      <c r="G55" s="24" t="s">
        <v>89</v>
      </c>
      <c r="H55" s="25">
        <v>45395</v>
      </c>
      <c r="I55" s="39">
        <f>IF(F55="是",VLOOKUP(G55,[52]Sheet2!A:C,3,FALSE),VLOOKUP(G55,[52]Sheet2!A:B,2,FALSE))</f>
        <v>800</v>
      </c>
      <c r="J55" s="40" t="s">
        <v>20</v>
      </c>
      <c r="K55" s="22"/>
    </row>
    <row r="56" s="4" customFormat="1" customHeight="1" spans="1:11">
      <c r="A56" s="21">
        <v>52</v>
      </c>
      <c r="B56" s="22" t="s">
        <v>70</v>
      </c>
      <c r="C56" s="22" t="s">
        <v>90</v>
      </c>
      <c r="D56" s="22" t="s">
        <v>91</v>
      </c>
      <c r="E56" s="23" t="s">
        <v>17</v>
      </c>
      <c r="F56" s="30" t="s">
        <v>18</v>
      </c>
      <c r="G56" s="26" t="s">
        <v>22</v>
      </c>
      <c r="H56" s="25" t="s">
        <v>45</v>
      </c>
      <c r="I56" s="39">
        <f>IF(F56="是",VLOOKUP(G56,[52]Sheet2!A:C,3,FALSE),VLOOKUP(G56,[52]Sheet2!A:B,2,FALSE))</f>
        <v>600</v>
      </c>
      <c r="J56" s="40" t="s">
        <v>20</v>
      </c>
      <c r="K56" s="22"/>
    </row>
    <row r="57" s="4" customFormat="1" customHeight="1" spans="1:11">
      <c r="A57" s="21">
        <v>53</v>
      </c>
      <c r="B57" s="22" t="s">
        <v>70</v>
      </c>
      <c r="C57" s="22" t="s">
        <v>90</v>
      </c>
      <c r="D57" s="22" t="s">
        <v>92</v>
      </c>
      <c r="E57" s="23" t="s">
        <v>17</v>
      </c>
      <c r="F57" s="30" t="s">
        <v>18</v>
      </c>
      <c r="G57" s="26" t="s">
        <v>93</v>
      </c>
      <c r="H57" s="25">
        <v>45352</v>
      </c>
      <c r="I57" s="39">
        <f>IF(F57="是",VLOOKUP(G57,[52]Sheet2!A:C,3,FALSE),VLOOKUP(G57,[52]Sheet2!A:B,2,FALSE))</f>
        <v>800</v>
      </c>
      <c r="J57" s="40" t="s">
        <v>20</v>
      </c>
      <c r="K57" s="22"/>
    </row>
    <row r="58" s="4" customFormat="1" customHeight="1" spans="1:11">
      <c r="A58" s="21">
        <v>54</v>
      </c>
      <c r="B58" s="22" t="s">
        <v>70</v>
      </c>
      <c r="C58" s="22" t="s">
        <v>90</v>
      </c>
      <c r="D58" s="34" t="s">
        <v>94</v>
      </c>
      <c r="E58" s="23" t="s">
        <v>17</v>
      </c>
      <c r="F58" s="22" t="s">
        <v>18</v>
      </c>
      <c r="G58" s="24" t="s">
        <v>22</v>
      </c>
      <c r="H58" s="33">
        <v>45334</v>
      </c>
      <c r="I58" s="39">
        <f>IF(F58="是",VLOOKUP(G58,[52]Sheet2!A:C,3,FALSE),VLOOKUP(G58,[52]Sheet2!A:B,2,FALSE))</f>
        <v>600</v>
      </c>
      <c r="J58" s="40" t="s">
        <v>20</v>
      </c>
      <c r="K58" s="22"/>
    </row>
    <row r="59" s="4" customFormat="1" customHeight="1" spans="1:11">
      <c r="A59" s="21">
        <v>55</v>
      </c>
      <c r="B59" s="22" t="s">
        <v>70</v>
      </c>
      <c r="C59" s="22" t="s">
        <v>90</v>
      </c>
      <c r="D59" s="34" t="s">
        <v>95</v>
      </c>
      <c r="E59" s="23" t="s">
        <v>17</v>
      </c>
      <c r="F59" s="22" t="s">
        <v>18</v>
      </c>
      <c r="G59" s="24" t="s">
        <v>22</v>
      </c>
      <c r="H59" s="33">
        <v>45335</v>
      </c>
      <c r="I59" s="39">
        <f>IF(F59="是",VLOOKUP(G59,[52]Sheet2!A:C,3,FALSE),VLOOKUP(G59,[52]Sheet2!A:B,2,FALSE))</f>
        <v>600</v>
      </c>
      <c r="J59" s="40" t="s">
        <v>20</v>
      </c>
      <c r="K59" s="22"/>
    </row>
    <row r="60" s="6" customFormat="1" ht="32" customHeight="1" spans="1:11">
      <c r="A60" s="21">
        <v>56</v>
      </c>
      <c r="B60" s="22" t="s">
        <v>70</v>
      </c>
      <c r="C60" s="22" t="s">
        <v>90</v>
      </c>
      <c r="D60" s="22" t="s">
        <v>96</v>
      </c>
      <c r="E60" s="23" t="s">
        <v>17</v>
      </c>
      <c r="F60" s="22" t="s">
        <v>18</v>
      </c>
      <c r="G60" s="24" t="s">
        <v>22</v>
      </c>
      <c r="H60" s="33">
        <v>45336</v>
      </c>
      <c r="I60" s="39">
        <f>IF(F60="是",VLOOKUP(G60,[52]Sheet2!A:C,3,FALSE),VLOOKUP(G60,[52]Sheet2!A:B,2,FALSE))</f>
        <v>600</v>
      </c>
      <c r="J60" s="40" t="s">
        <v>20</v>
      </c>
      <c r="K60" s="44"/>
    </row>
    <row r="61" s="6" customFormat="1" ht="32" customHeight="1" spans="1:11">
      <c r="A61" s="21">
        <v>57</v>
      </c>
      <c r="B61" s="22" t="s">
        <v>97</v>
      </c>
      <c r="C61" s="22" t="s">
        <v>90</v>
      </c>
      <c r="D61" s="22" t="s">
        <v>98</v>
      </c>
      <c r="E61" s="23" t="s">
        <v>17</v>
      </c>
      <c r="F61" s="22" t="s">
        <v>18</v>
      </c>
      <c r="G61" s="24" t="s">
        <v>22</v>
      </c>
      <c r="H61" s="25">
        <v>45323</v>
      </c>
      <c r="I61" s="39">
        <f>IF(F61="是",VLOOKUP(G61,[52]Sheet2!A:C,3,FALSE),VLOOKUP(G61,[52]Sheet2!A:B,2,FALSE))</f>
        <v>600</v>
      </c>
      <c r="J61" s="40" t="s">
        <v>20</v>
      </c>
      <c r="K61" s="44"/>
    </row>
    <row r="62" s="6" customFormat="1" ht="32" customHeight="1" spans="1:11">
      <c r="A62" s="21">
        <v>58</v>
      </c>
      <c r="B62" s="22" t="s">
        <v>70</v>
      </c>
      <c r="C62" s="22" t="s">
        <v>90</v>
      </c>
      <c r="D62" s="22" t="s">
        <v>99</v>
      </c>
      <c r="E62" s="23" t="s">
        <v>17</v>
      </c>
      <c r="F62" s="22" t="s">
        <v>18</v>
      </c>
      <c r="G62" s="24" t="s">
        <v>22</v>
      </c>
      <c r="H62" s="25">
        <v>45342</v>
      </c>
      <c r="I62" s="39">
        <f>IF(F62="是",VLOOKUP(G62,[52]Sheet2!A:C,3,FALSE),VLOOKUP(G62,[52]Sheet2!A:B,2,FALSE))</f>
        <v>600</v>
      </c>
      <c r="J62" s="40" t="s">
        <v>20</v>
      </c>
      <c r="K62" s="44"/>
    </row>
    <row r="63" s="6" customFormat="1" ht="32" customHeight="1" spans="1:11">
      <c r="A63" s="21">
        <v>59</v>
      </c>
      <c r="B63" s="22" t="s">
        <v>70</v>
      </c>
      <c r="C63" s="22" t="s">
        <v>90</v>
      </c>
      <c r="D63" s="22" t="s">
        <v>100</v>
      </c>
      <c r="E63" s="23" t="s">
        <v>17</v>
      </c>
      <c r="F63" s="22" t="s">
        <v>18</v>
      </c>
      <c r="G63" s="24" t="s">
        <v>22</v>
      </c>
      <c r="H63" s="25">
        <v>45323</v>
      </c>
      <c r="I63" s="39">
        <f>IF(F63="是",VLOOKUP(G63,[52]Sheet2!A:C,3,FALSE),VLOOKUP(G63,[52]Sheet2!A:B,2,FALSE))</f>
        <v>600</v>
      </c>
      <c r="J63" s="40" t="s">
        <v>20</v>
      </c>
      <c r="K63" s="44"/>
    </row>
    <row r="64" s="6" customFormat="1" ht="32" customHeight="1" spans="1:11">
      <c r="A64" s="21">
        <v>60</v>
      </c>
      <c r="B64" s="22" t="s">
        <v>70</v>
      </c>
      <c r="C64" s="22" t="s">
        <v>90</v>
      </c>
      <c r="D64" s="22" t="s">
        <v>101</v>
      </c>
      <c r="E64" s="23" t="s">
        <v>17</v>
      </c>
      <c r="F64" s="22" t="s">
        <v>18</v>
      </c>
      <c r="G64" s="24" t="s">
        <v>22</v>
      </c>
      <c r="H64" s="25">
        <v>45323</v>
      </c>
      <c r="I64" s="39">
        <f>IF(F64="是",VLOOKUP(G64,[52]Sheet2!A:C,3,FALSE),VLOOKUP(G64,[52]Sheet2!A:B,2,FALSE))</f>
        <v>600</v>
      </c>
      <c r="J64" s="40" t="s">
        <v>20</v>
      </c>
      <c r="K64" s="44"/>
    </row>
    <row r="65" s="6" customFormat="1" ht="32" customHeight="1" spans="1:11">
      <c r="A65" s="21">
        <v>61</v>
      </c>
      <c r="B65" s="45" t="s">
        <v>70</v>
      </c>
      <c r="C65" s="45" t="s">
        <v>102</v>
      </c>
      <c r="D65" s="45" t="s">
        <v>103</v>
      </c>
      <c r="E65" s="23" t="s">
        <v>17</v>
      </c>
      <c r="F65" s="45" t="s">
        <v>18</v>
      </c>
      <c r="G65" s="46" t="s">
        <v>22</v>
      </c>
      <c r="H65" s="25">
        <v>45352</v>
      </c>
      <c r="I65" s="39">
        <f>IF(F65="是",VLOOKUP(G65,[52]Sheet2!A:C,3,FALSE),VLOOKUP(G65,[52]Sheet2!A:B,2,FALSE))</f>
        <v>600</v>
      </c>
      <c r="J65" s="40" t="s">
        <v>20</v>
      </c>
      <c r="K65" s="44"/>
    </row>
    <row r="66" s="6" customFormat="1" ht="32" customHeight="1" spans="1:11">
      <c r="A66" s="21">
        <v>62</v>
      </c>
      <c r="B66" s="45" t="s">
        <v>70</v>
      </c>
      <c r="C66" s="45" t="s">
        <v>102</v>
      </c>
      <c r="D66" s="45" t="s">
        <v>104</v>
      </c>
      <c r="E66" s="23" t="s">
        <v>17</v>
      </c>
      <c r="F66" s="45" t="s">
        <v>18</v>
      </c>
      <c r="G66" s="46" t="s">
        <v>22</v>
      </c>
      <c r="H66" s="25">
        <v>45323</v>
      </c>
      <c r="I66" s="39">
        <f>IF(F66="是",VLOOKUP(G66,[52]Sheet2!A:C,3,FALSE),VLOOKUP(G66,[52]Sheet2!A:B,2,FALSE))</f>
        <v>600</v>
      </c>
      <c r="J66" s="40" t="s">
        <v>20</v>
      </c>
      <c r="K66" s="44"/>
    </row>
    <row r="67" s="6" customFormat="1" ht="32" customHeight="1" spans="1:11">
      <c r="A67" s="21">
        <v>63</v>
      </c>
      <c r="B67" s="45" t="s">
        <v>70</v>
      </c>
      <c r="C67" s="45" t="s">
        <v>102</v>
      </c>
      <c r="D67" s="45" t="s">
        <v>105</v>
      </c>
      <c r="E67" s="23" t="s">
        <v>17</v>
      </c>
      <c r="F67" s="45" t="s">
        <v>18</v>
      </c>
      <c r="G67" s="46" t="s">
        <v>22</v>
      </c>
      <c r="H67" s="25">
        <v>45292</v>
      </c>
      <c r="I67" s="39">
        <f>IF(F67="是",VLOOKUP(G67,[52]Sheet2!A:C,3,FALSE),VLOOKUP(G67,[52]Sheet2!A:B,2,FALSE))</f>
        <v>600</v>
      </c>
      <c r="J67" s="40" t="s">
        <v>20</v>
      </c>
      <c r="K67" s="44"/>
    </row>
    <row r="68" s="6" customFormat="1" ht="32" customHeight="1" spans="1:11">
      <c r="A68" s="21">
        <v>64</v>
      </c>
      <c r="B68" s="45" t="s">
        <v>70</v>
      </c>
      <c r="C68" s="45" t="s">
        <v>102</v>
      </c>
      <c r="D68" s="45" t="s">
        <v>106</v>
      </c>
      <c r="E68" s="23" t="s">
        <v>17</v>
      </c>
      <c r="F68" s="45" t="s">
        <v>18</v>
      </c>
      <c r="G68" s="46" t="s">
        <v>22</v>
      </c>
      <c r="H68" s="25">
        <v>45384</v>
      </c>
      <c r="I68" s="39">
        <f>IF(F68="是",VLOOKUP(G68,[52]Sheet2!A:C,3,FALSE),VLOOKUP(G68,[52]Sheet2!A:B,2,FALSE))</f>
        <v>600</v>
      </c>
      <c r="J68" s="40" t="s">
        <v>20</v>
      </c>
      <c r="K68" s="44"/>
    </row>
    <row r="69" s="6" customFormat="1" ht="32" customHeight="1" spans="1:11">
      <c r="A69" s="21">
        <v>65</v>
      </c>
      <c r="B69" s="45" t="s">
        <v>70</v>
      </c>
      <c r="C69" s="45" t="s">
        <v>102</v>
      </c>
      <c r="D69" s="45" t="s">
        <v>107</v>
      </c>
      <c r="E69" s="23" t="s">
        <v>17</v>
      </c>
      <c r="F69" s="45" t="s">
        <v>18</v>
      </c>
      <c r="G69" s="46" t="s">
        <v>22</v>
      </c>
      <c r="H69" s="25">
        <v>45323</v>
      </c>
      <c r="I69" s="39">
        <f>IF(F69="是",VLOOKUP(G69,[52]Sheet2!A:C,3,FALSE),VLOOKUP(G69,[52]Sheet2!A:B,2,FALSE))</f>
        <v>600</v>
      </c>
      <c r="J69" s="40" t="s">
        <v>20</v>
      </c>
      <c r="K69" s="44"/>
    </row>
    <row r="70" s="6" customFormat="1" ht="32" customHeight="1" spans="1:11">
      <c r="A70" s="21">
        <v>66</v>
      </c>
      <c r="B70" s="45" t="s">
        <v>70</v>
      </c>
      <c r="C70" s="45" t="s">
        <v>102</v>
      </c>
      <c r="D70" s="45" t="s">
        <v>108</v>
      </c>
      <c r="E70" s="23" t="s">
        <v>17</v>
      </c>
      <c r="F70" s="45" t="s">
        <v>18</v>
      </c>
      <c r="G70" s="46" t="s">
        <v>22</v>
      </c>
      <c r="H70" s="25">
        <v>45323</v>
      </c>
      <c r="I70" s="39">
        <f>IF(F70="是",VLOOKUP(G70,[52]Sheet2!A:C,3,FALSE),VLOOKUP(G70,[52]Sheet2!A:B,2,FALSE))</f>
        <v>600</v>
      </c>
      <c r="J70" s="40" t="s">
        <v>20</v>
      </c>
      <c r="K70" s="44"/>
    </row>
    <row r="71" s="6" customFormat="1" ht="32" customHeight="1" spans="1:11">
      <c r="A71" s="21">
        <v>67</v>
      </c>
      <c r="B71" s="45" t="s">
        <v>70</v>
      </c>
      <c r="C71" s="45" t="s">
        <v>102</v>
      </c>
      <c r="D71" s="45" t="s">
        <v>109</v>
      </c>
      <c r="E71" s="23" t="s">
        <v>17</v>
      </c>
      <c r="F71" s="45" t="s">
        <v>18</v>
      </c>
      <c r="G71" s="46" t="s">
        <v>22</v>
      </c>
      <c r="H71" s="25">
        <v>45323</v>
      </c>
      <c r="I71" s="39">
        <f>IF(F71="是",VLOOKUP(G71,[52]Sheet2!A:C,3,FALSE),VLOOKUP(G71,[52]Sheet2!A:B,2,FALSE))</f>
        <v>600</v>
      </c>
      <c r="J71" s="40" t="s">
        <v>20</v>
      </c>
      <c r="K71" s="44"/>
    </row>
    <row r="72" s="6" customFormat="1" ht="32" customHeight="1" spans="1:11">
      <c r="A72" s="21">
        <v>68</v>
      </c>
      <c r="B72" s="45" t="s">
        <v>70</v>
      </c>
      <c r="C72" s="45" t="s">
        <v>102</v>
      </c>
      <c r="D72" s="45" t="s">
        <v>110</v>
      </c>
      <c r="E72" s="23" t="s">
        <v>17</v>
      </c>
      <c r="F72" s="45" t="s">
        <v>18</v>
      </c>
      <c r="G72" s="46" t="s">
        <v>19</v>
      </c>
      <c r="H72" s="25">
        <v>45292</v>
      </c>
      <c r="I72" s="39">
        <f>IF(F72="是",VLOOKUP(G72,[52]Sheet2!A:C,3,FALSE),VLOOKUP(G72,[52]Sheet2!A:B,2,FALSE))</f>
        <v>800</v>
      </c>
      <c r="J72" s="40" t="s">
        <v>20</v>
      </c>
      <c r="K72" s="44"/>
    </row>
    <row r="73" s="6" customFormat="1" ht="32" customHeight="1" spans="1:11">
      <c r="A73" s="21">
        <v>69</v>
      </c>
      <c r="B73" s="21" t="s">
        <v>70</v>
      </c>
      <c r="C73" s="21" t="s">
        <v>111</v>
      </c>
      <c r="D73" s="21" t="s">
        <v>112</v>
      </c>
      <c r="E73" s="47" t="s">
        <v>17</v>
      </c>
      <c r="F73" s="21" t="s">
        <v>18</v>
      </c>
      <c r="G73" s="36" t="s">
        <v>22</v>
      </c>
      <c r="H73" s="37">
        <v>45292</v>
      </c>
      <c r="I73" s="43">
        <f>IF(F73="是",VLOOKUP(G73,[52]Sheet2!A:C,3,FALSE),VLOOKUP(G73,[52]Sheet2!A:B,2,FALSE))</f>
        <v>600</v>
      </c>
      <c r="J73" s="40" t="s">
        <v>20</v>
      </c>
      <c r="K73" s="44"/>
    </row>
    <row r="74" s="6" customFormat="1" ht="32" customHeight="1" spans="1:11">
      <c r="A74" s="21">
        <v>70</v>
      </c>
      <c r="B74" s="21" t="s">
        <v>70</v>
      </c>
      <c r="C74" s="21" t="s">
        <v>111</v>
      </c>
      <c r="D74" s="21" t="s">
        <v>113</v>
      </c>
      <c r="E74" s="47" t="s">
        <v>17</v>
      </c>
      <c r="F74" s="21" t="s">
        <v>18</v>
      </c>
      <c r="G74" s="36" t="s">
        <v>22</v>
      </c>
      <c r="H74" s="37">
        <v>45323</v>
      </c>
      <c r="I74" s="43">
        <f>IF(F74="是",VLOOKUP(G74,[52]Sheet2!A:C,3,FALSE),VLOOKUP(G74,[52]Sheet2!A:B,2,FALSE))</f>
        <v>600</v>
      </c>
      <c r="J74" s="40" t="s">
        <v>20</v>
      </c>
      <c r="K74" s="44"/>
    </row>
    <row r="75" s="6" customFormat="1" ht="32" customHeight="1" spans="1:11">
      <c r="A75" s="21">
        <v>71</v>
      </c>
      <c r="B75" s="21" t="s">
        <v>70</v>
      </c>
      <c r="C75" s="21" t="s">
        <v>111</v>
      </c>
      <c r="D75" s="21" t="s">
        <v>114</v>
      </c>
      <c r="E75" s="47" t="s">
        <v>17</v>
      </c>
      <c r="F75" s="21" t="s">
        <v>18</v>
      </c>
      <c r="G75" s="36" t="s">
        <v>22</v>
      </c>
      <c r="H75" s="37">
        <v>45352</v>
      </c>
      <c r="I75" s="43">
        <f>IF(F75="是",VLOOKUP(G75,[52]Sheet2!A:C,3,FALSE),VLOOKUP(G75,[52]Sheet2!A:B,2,FALSE))</f>
        <v>600</v>
      </c>
      <c r="J75" s="40" t="s">
        <v>20</v>
      </c>
      <c r="K75" s="44"/>
    </row>
    <row r="76" s="6" customFormat="1" ht="32" customHeight="1" spans="1:11">
      <c r="A76" s="21">
        <v>72</v>
      </c>
      <c r="B76" s="21" t="s">
        <v>70</v>
      </c>
      <c r="C76" s="21" t="s">
        <v>111</v>
      </c>
      <c r="D76" s="48" t="s">
        <v>115</v>
      </c>
      <c r="E76" s="47" t="s">
        <v>17</v>
      </c>
      <c r="F76" s="21" t="s">
        <v>18</v>
      </c>
      <c r="G76" s="36" t="s">
        <v>22</v>
      </c>
      <c r="H76" s="49">
        <v>45352</v>
      </c>
      <c r="I76" s="43">
        <f>IF(F76="是",VLOOKUP(G76,[52]Sheet2!A:C,3,FALSE),VLOOKUP(G76,[52]Sheet2!A:B,2,FALSE))</f>
        <v>600</v>
      </c>
      <c r="J76" s="40" t="s">
        <v>20</v>
      </c>
      <c r="K76" s="44"/>
    </row>
    <row r="77" s="6" customFormat="1" ht="32" customHeight="1" spans="1:11">
      <c r="A77" s="21">
        <v>73</v>
      </c>
      <c r="B77" s="21" t="s">
        <v>70</v>
      </c>
      <c r="C77" s="21" t="s">
        <v>111</v>
      </c>
      <c r="D77" s="50" t="s">
        <v>116</v>
      </c>
      <c r="E77" s="47" t="s">
        <v>17</v>
      </c>
      <c r="F77" s="21" t="s">
        <v>18</v>
      </c>
      <c r="G77" s="36" t="s">
        <v>22</v>
      </c>
      <c r="H77" s="37">
        <v>45352</v>
      </c>
      <c r="I77" s="43">
        <f>IF(F77="是",VLOOKUP(G77,[52]Sheet2!A:C,3,FALSE),VLOOKUP(G77,[52]Sheet2!A:B,2,FALSE))</f>
        <v>600</v>
      </c>
      <c r="J77" s="40" t="s">
        <v>20</v>
      </c>
      <c r="K77" s="44"/>
    </row>
    <row r="78" s="6" customFormat="1" ht="32" customHeight="1" spans="1:11">
      <c r="A78" s="21">
        <v>74</v>
      </c>
      <c r="B78" s="21" t="s">
        <v>70</v>
      </c>
      <c r="C78" s="21" t="s">
        <v>117</v>
      </c>
      <c r="D78" s="21" t="s">
        <v>118</v>
      </c>
      <c r="E78" s="47" t="s">
        <v>17</v>
      </c>
      <c r="F78" s="21" t="s">
        <v>18</v>
      </c>
      <c r="G78" s="36" t="s">
        <v>22</v>
      </c>
      <c r="H78" s="37">
        <v>45352</v>
      </c>
      <c r="I78" s="43">
        <f>IF(F78="是",VLOOKUP(G78,[52]Sheet2!A:C,3,FALSE),VLOOKUP(G78,[52]Sheet2!A:B,2,FALSE))</f>
        <v>600</v>
      </c>
      <c r="J78" s="40" t="s">
        <v>20</v>
      </c>
      <c r="K78" s="44"/>
    </row>
    <row r="79" s="6" customFormat="1" ht="32" customHeight="1" spans="1:11">
      <c r="A79" s="21">
        <v>75</v>
      </c>
      <c r="B79" s="21" t="s">
        <v>70</v>
      </c>
      <c r="C79" s="21" t="s">
        <v>117</v>
      </c>
      <c r="D79" s="45" t="s">
        <v>119</v>
      </c>
      <c r="E79" s="47" t="s">
        <v>17</v>
      </c>
      <c r="F79" s="21" t="s">
        <v>18</v>
      </c>
      <c r="G79" s="36" t="s">
        <v>22</v>
      </c>
      <c r="H79" s="37">
        <v>45383</v>
      </c>
      <c r="I79" s="43">
        <f>IF(F79="是",VLOOKUP(G79,[52]Sheet2!A:C,3,FALSE),VLOOKUP(G79,[52]Sheet2!A:B,2,FALSE))</f>
        <v>600</v>
      </c>
      <c r="J79" s="40" t="s">
        <v>20</v>
      </c>
      <c r="K79" s="44"/>
    </row>
    <row r="80" s="6" customFormat="1" ht="32" customHeight="1" spans="1:11">
      <c r="A80" s="21">
        <v>76</v>
      </c>
      <c r="B80" s="21" t="s">
        <v>70</v>
      </c>
      <c r="C80" s="21" t="s">
        <v>117</v>
      </c>
      <c r="D80" s="21" t="s">
        <v>120</v>
      </c>
      <c r="E80" s="47" t="s">
        <v>17</v>
      </c>
      <c r="F80" s="21" t="s">
        <v>18</v>
      </c>
      <c r="G80" s="36" t="s">
        <v>22</v>
      </c>
      <c r="H80" s="37">
        <v>45383</v>
      </c>
      <c r="I80" s="43">
        <f>IF(F80="是",VLOOKUP(G80,[52]Sheet2!A:C,3,FALSE),VLOOKUP(G80,[52]Sheet2!A:B,2,FALSE))</f>
        <v>600</v>
      </c>
      <c r="J80" s="40" t="s">
        <v>20</v>
      </c>
      <c r="K80" s="44"/>
    </row>
    <row r="81" s="6" customFormat="1" ht="32" customHeight="1" spans="1:11">
      <c r="A81" s="21">
        <v>77</v>
      </c>
      <c r="B81" s="21" t="s">
        <v>70</v>
      </c>
      <c r="C81" s="21" t="s">
        <v>117</v>
      </c>
      <c r="D81" s="21" t="s">
        <v>121</v>
      </c>
      <c r="E81" s="47" t="s">
        <v>17</v>
      </c>
      <c r="F81" s="21" t="s">
        <v>18</v>
      </c>
      <c r="G81" s="36" t="s">
        <v>22</v>
      </c>
      <c r="H81" s="37">
        <v>45323</v>
      </c>
      <c r="I81" s="43">
        <f>IF(F81="是",VLOOKUP(G81,[52]Sheet2!A:C,3,FALSE),VLOOKUP(G81,[52]Sheet2!A:B,2,FALSE))</f>
        <v>600</v>
      </c>
      <c r="J81" s="40" t="s">
        <v>20</v>
      </c>
      <c r="K81" s="44"/>
    </row>
    <row r="82" s="6" customFormat="1" ht="32" customHeight="1" spans="1:11">
      <c r="A82" s="21">
        <v>78</v>
      </c>
      <c r="B82" s="21" t="s">
        <v>70</v>
      </c>
      <c r="C82" s="21" t="s">
        <v>117</v>
      </c>
      <c r="D82" s="21" t="s">
        <v>122</v>
      </c>
      <c r="E82" s="47" t="s">
        <v>17</v>
      </c>
      <c r="F82" s="21" t="s">
        <v>18</v>
      </c>
      <c r="G82" s="36" t="s">
        <v>22</v>
      </c>
      <c r="H82" s="37">
        <v>45323</v>
      </c>
      <c r="I82" s="43">
        <f>IF(F82="是",VLOOKUP(G82,[52]Sheet2!A:C,3,FALSE),VLOOKUP(G82,[52]Sheet2!A:B,2,FALSE))</f>
        <v>600</v>
      </c>
      <c r="J82" s="40" t="s">
        <v>20</v>
      </c>
      <c r="K82" s="44"/>
    </row>
    <row r="83" s="6" customFormat="1" ht="32" customHeight="1" spans="1:11">
      <c r="A83" s="21">
        <v>79</v>
      </c>
      <c r="B83" s="21" t="s">
        <v>70</v>
      </c>
      <c r="C83" s="21" t="s">
        <v>123</v>
      </c>
      <c r="D83" s="21" t="s">
        <v>124</v>
      </c>
      <c r="E83" s="47" t="s">
        <v>17</v>
      </c>
      <c r="F83" s="21" t="s">
        <v>18</v>
      </c>
      <c r="G83" s="36" t="s">
        <v>22</v>
      </c>
      <c r="H83" s="37">
        <v>45341</v>
      </c>
      <c r="I83" s="43">
        <f>IF(F83="是",VLOOKUP(G83,[52]Sheet2!A:C,3,FALSE),VLOOKUP(G83,[52]Sheet2!A:B,2,FALSE))</f>
        <v>600</v>
      </c>
      <c r="J83" s="40" t="s">
        <v>20</v>
      </c>
      <c r="K83" s="44"/>
    </row>
    <row r="84" s="6" customFormat="1" ht="32" customHeight="1" spans="1:11">
      <c r="A84" s="21">
        <v>80</v>
      </c>
      <c r="B84" s="21" t="s">
        <v>70</v>
      </c>
      <c r="C84" s="21" t="s">
        <v>123</v>
      </c>
      <c r="D84" s="21" t="s">
        <v>125</v>
      </c>
      <c r="E84" s="47" t="s">
        <v>17</v>
      </c>
      <c r="F84" s="21" t="s">
        <v>18</v>
      </c>
      <c r="G84" s="36" t="s">
        <v>22</v>
      </c>
      <c r="H84" s="37">
        <v>45323</v>
      </c>
      <c r="I84" s="43">
        <f>IF(F84="是",VLOOKUP(G84,[52]Sheet2!A:C,3,FALSE),VLOOKUP(G84,[52]Sheet2!A:B,2,FALSE))</f>
        <v>600</v>
      </c>
      <c r="J84" s="40" t="s">
        <v>20</v>
      </c>
      <c r="K84" s="44"/>
    </row>
    <row r="85" s="6" customFormat="1" ht="32" customHeight="1" spans="1:11">
      <c r="A85" s="21">
        <v>81</v>
      </c>
      <c r="B85" s="21" t="s">
        <v>70</v>
      </c>
      <c r="C85" s="21" t="s">
        <v>123</v>
      </c>
      <c r="D85" s="21" t="s">
        <v>126</v>
      </c>
      <c r="E85" s="47" t="s">
        <v>17</v>
      </c>
      <c r="F85" s="21" t="s">
        <v>18</v>
      </c>
      <c r="G85" s="36" t="s">
        <v>22</v>
      </c>
      <c r="H85" s="37">
        <v>45390</v>
      </c>
      <c r="I85" s="43">
        <f>IF(F85="是",VLOOKUP(G85,[52]Sheet2!A:C,3,FALSE),VLOOKUP(G85,[52]Sheet2!A:B,2,FALSE))</f>
        <v>600</v>
      </c>
      <c r="J85" s="40" t="s">
        <v>20</v>
      </c>
      <c r="K85" s="44"/>
    </row>
    <row r="86" s="6" customFormat="1" ht="32" customHeight="1" spans="1:11">
      <c r="A86" s="21">
        <v>82</v>
      </c>
      <c r="B86" s="21" t="s">
        <v>70</v>
      </c>
      <c r="C86" s="21" t="s">
        <v>123</v>
      </c>
      <c r="D86" s="21" t="s">
        <v>127</v>
      </c>
      <c r="E86" s="47" t="s">
        <v>17</v>
      </c>
      <c r="F86" s="21" t="s">
        <v>18</v>
      </c>
      <c r="G86" s="36" t="s">
        <v>22</v>
      </c>
      <c r="H86" s="37">
        <v>45352</v>
      </c>
      <c r="I86" s="43">
        <f>IF(F86="是",VLOOKUP(G86,[52]Sheet2!A:C,3,FALSE),VLOOKUP(G86,[52]Sheet2!A:B,2,FALSE))</f>
        <v>600</v>
      </c>
      <c r="J86" s="40" t="s">
        <v>20</v>
      </c>
      <c r="K86" s="44"/>
    </row>
    <row r="87" s="6" customFormat="1" ht="32" customHeight="1" spans="1:11">
      <c r="A87" s="21">
        <v>83</v>
      </c>
      <c r="B87" s="22" t="s">
        <v>70</v>
      </c>
      <c r="C87" s="22" t="s">
        <v>128</v>
      </c>
      <c r="D87" s="22" t="s">
        <v>129</v>
      </c>
      <c r="E87" s="23" t="s">
        <v>17</v>
      </c>
      <c r="F87" s="22" t="s">
        <v>18</v>
      </c>
      <c r="G87" s="24" t="s">
        <v>22</v>
      </c>
      <c r="H87" s="25">
        <v>45292</v>
      </c>
      <c r="I87" s="39">
        <f>IF(F87="是",VLOOKUP(G87,[52]Sheet2!A:C,3,FALSE),VLOOKUP(G87,[52]Sheet2!A:B,2,FALSE))</f>
        <v>600</v>
      </c>
      <c r="J87" s="40" t="s">
        <v>20</v>
      </c>
      <c r="K87" s="44"/>
    </row>
    <row r="88" s="6" customFormat="1" ht="32" customHeight="1" spans="1:11">
      <c r="A88" s="21">
        <v>84</v>
      </c>
      <c r="B88" s="22" t="s">
        <v>70</v>
      </c>
      <c r="C88" s="22" t="s">
        <v>128</v>
      </c>
      <c r="D88" s="51" t="s">
        <v>130</v>
      </c>
      <c r="E88" s="23" t="s">
        <v>17</v>
      </c>
      <c r="F88" s="51" t="s">
        <v>18</v>
      </c>
      <c r="G88" s="52" t="s">
        <v>28</v>
      </c>
      <c r="H88" s="25">
        <v>45323</v>
      </c>
      <c r="I88" s="39">
        <f>IF(F88="是",VLOOKUP(G88,[52]Sheet2!A:C,3,FALSE),VLOOKUP(G88,[52]Sheet2!A:B,2,FALSE))</f>
        <v>800</v>
      </c>
      <c r="J88" s="40" t="s">
        <v>20</v>
      </c>
      <c r="K88" s="44"/>
    </row>
    <row r="89" s="6" customFormat="1" ht="32" customHeight="1" spans="1:11">
      <c r="A89" s="21">
        <v>85</v>
      </c>
      <c r="B89" s="22" t="s">
        <v>70</v>
      </c>
      <c r="C89" s="22" t="s">
        <v>128</v>
      </c>
      <c r="D89" s="22" t="s">
        <v>131</v>
      </c>
      <c r="E89" s="23" t="s">
        <v>17</v>
      </c>
      <c r="F89" s="22" t="s">
        <v>18</v>
      </c>
      <c r="G89" s="24" t="s">
        <v>22</v>
      </c>
      <c r="H89" s="25">
        <v>45292</v>
      </c>
      <c r="I89" s="39">
        <f>IF(F89="是",VLOOKUP(G89,[52]Sheet2!A:C,3,FALSE),VLOOKUP(G89,[52]Sheet2!A:B,2,FALSE))</f>
        <v>600</v>
      </c>
      <c r="J89" s="40" t="s">
        <v>20</v>
      </c>
      <c r="K89" s="44"/>
    </row>
    <row r="90" s="6" customFormat="1" ht="32" customHeight="1" spans="1:11">
      <c r="A90" s="21">
        <v>86</v>
      </c>
      <c r="B90" s="22" t="s">
        <v>70</v>
      </c>
      <c r="C90" s="22" t="s">
        <v>128</v>
      </c>
      <c r="D90" s="22" t="s">
        <v>132</v>
      </c>
      <c r="E90" s="23" t="s">
        <v>17</v>
      </c>
      <c r="F90" s="22" t="s">
        <v>18</v>
      </c>
      <c r="G90" s="24" t="s">
        <v>22</v>
      </c>
      <c r="H90" s="25">
        <v>45323</v>
      </c>
      <c r="I90" s="39">
        <f>IF(F90="是",VLOOKUP(G90,[52]Sheet2!A:C,3,FALSE),VLOOKUP(G90,[52]Sheet2!A:B,2,FALSE))</f>
        <v>600</v>
      </c>
      <c r="J90" s="40" t="s">
        <v>20</v>
      </c>
      <c r="K90" s="44"/>
    </row>
    <row r="91" s="6" customFormat="1" ht="32" customHeight="1" spans="1:11">
      <c r="A91" s="21">
        <v>87</v>
      </c>
      <c r="B91" s="22" t="s">
        <v>70</v>
      </c>
      <c r="C91" s="22" t="s">
        <v>128</v>
      </c>
      <c r="D91" s="22" t="s">
        <v>133</v>
      </c>
      <c r="E91" s="23" t="s">
        <v>17</v>
      </c>
      <c r="F91" s="22" t="s">
        <v>18</v>
      </c>
      <c r="G91" s="24" t="s">
        <v>22</v>
      </c>
      <c r="H91" s="25">
        <v>45292</v>
      </c>
      <c r="I91" s="39">
        <f>IF(F91="是",VLOOKUP(G91,[52]Sheet2!A:C,3,FALSE),VLOOKUP(G91,[52]Sheet2!A:B,2,FALSE))</f>
        <v>600</v>
      </c>
      <c r="J91" s="40" t="s">
        <v>20</v>
      </c>
      <c r="K91" s="44"/>
    </row>
    <row r="92" s="6" customFormat="1" ht="32" customHeight="1" spans="1:11">
      <c r="A92" s="21">
        <v>88</v>
      </c>
      <c r="B92" s="22" t="s">
        <v>70</v>
      </c>
      <c r="C92" s="22" t="s">
        <v>128</v>
      </c>
      <c r="D92" s="22" t="s">
        <v>134</v>
      </c>
      <c r="E92" s="23" t="s">
        <v>17</v>
      </c>
      <c r="F92" s="22" t="s">
        <v>18</v>
      </c>
      <c r="G92" s="24" t="s">
        <v>22</v>
      </c>
      <c r="H92" s="25">
        <v>45383</v>
      </c>
      <c r="I92" s="39">
        <f>IF(F92="是",VLOOKUP(G92,[52]Sheet2!A:C,3,FALSE),VLOOKUP(G92,[52]Sheet2!A:B,2,FALSE))</f>
        <v>600</v>
      </c>
      <c r="J92" s="40" t="s">
        <v>20</v>
      </c>
      <c r="K92" s="44"/>
    </row>
    <row r="93" s="6" customFormat="1" ht="32" customHeight="1" spans="1:11">
      <c r="A93" s="21">
        <v>89</v>
      </c>
      <c r="B93" s="22" t="s">
        <v>70</v>
      </c>
      <c r="C93" s="22" t="s">
        <v>128</v>
      </c>
      <c r="D93" s="22" t="s">
        <v>135</v>
      </c>
      <c r="E93" s="23" t="s">
        <v>17</v>
      </c>
      <c r="F93" s="22" t="s">
        <v>18</v>
      </c>
      <c r="G93" s="24" t="s">
        <v>22</v>
      </c>
      <c r="H93" s="25">
        <v>45352</v>
      </c>
      <c r="I93" s="39">
        <f>IF(F93="是",VLOOKUP(G93,[52]Sheet2!A:C,3,FALSE),VLOOKUP(G93,[52]Sheet2!A:B,2,FALSE))</f>
        <v>600</v>
      </c>
      <c r="J93" s="40" t="s">
        <v>20</v>
      </c>
      <c r="K93" s="44"/>
    </row>
    <row r="94" s="6" customFormat="1" ht="32" customHeight="1" spans="1:11">
      <c r="A94" s="21">
        <v>90</v>
      </c>
      <c r="B94" s="22" t="s">
        <v>70</v>
      </c>
      <c r="C94" s="22" t="s">
        <v>128</v>
      </c>
      <c r="D94" s="22" t="s">
        <v>136</v>
      </c>
      <c r="E94" s="23" t="s">
        <v>17</v>
      </c>
      <c r="F94" s="22" t="s">
        <v>18</v>
      </c>
      <c r="G94" s="24" t="s">
        <v>22</v>
      </c>
      <c r="H94" s="25">
        <v>45301</v>
      </c>
      <c r="I94" s="39">
        <f>IF(F94="是",VLOOKUP(G94,[52]Sheet2!A:C,3,FALSE),VLOOKUP(G94,[52]Sheet2!A:B,2,FALSE))</f>
        <v>600</v>
      </c>
      <c r="J94" s="40" t="s">
        <v>20</v>
      </c>
      <c r="K94" s="44"/>
    </row>
    <row r="95" s="6" customFormat="1" ht="32" customHeight="1" spans="1:11">
      <c r="A95" s="21">
        <v>91</v>
      </c>
      <c r="B95" s="21" t="s">
        <v>70</v>
      </c>
      <c r="C95" s="21" t="s">
        <v>137</v>
      </c>
      <c r="D95" s="21" t="s">
        <v>138</v>
      </c>
      <c r="E95" s="47" t="s">
        <v>17</v>
      </c>
      <c r="F95" s="21" t="s">
        <v>18</v>
      </c>
      <c r="G95" s="36" t="s">
        <v>22</v>
      </c>
      <c r="H95" s="37">
        <v>45323</v>
      </c>
      <c r="I95" s="43">
        <f>IF(F95="是",VLOOKUP(G95,[52]Sheet2!A:C,3,FALSE),VLOOKUP(G95,[52]Sheet2!A:B,2,FALSE))</f>
        <v>600</v>
      </c>
      <c r="J95" s="40" t="s">
        <v>20</v>
      </c>
      <c r="K95" s="44"/>
    </row>
    <row r="96" s="6" customFormat="1" ht="32" customHeight="1" spans="1:11">
      <c r="A96" s="21">
        <v>92</v>
      </c>
      <c r="B96" s="22" t="s">
        <v>70</v>
      </c>
      <c r="C96" s="21" t="s">
        <v>137</v>
      </c>
      <c r="D96" s="22" t="s">
        <v>139</v>
      </c>
      <c r="E96" s="47" t="s">
        <v>17</v>
      </c>
      <c r="F96" s="22" t="s">
        <v>18</v>
      </c>
      <c r="G96" s="24" t="s">
        <v>22</v>
      </c>
      <c r="H96" s="37">
        <v>45292</v>
      </c>
      <c r="I96" s="43">
        <f>IF(F96="是",VLOOKUP(G96,[52]Sheet2!A:C,3,FALSE),VLOOKUP(G96,[52]Sheet2!A:B,2,FALSE))</f>
        <v>600</v>
      </c>
      <c r="J96" s="40" t="s">
        <v>20</v>
      </c>
      <c r="K96" s="44"/>
    </row>
    <row r="97" s="6" customFormat="1" ht="32" customHeight="1" spans="1:11">
      <c r="A97" s="21">
        <v>93</v>
      </c>
      <c r="B97" s="21" t="s">
        <v>70</v>
      </c>
      <c r="C97" s="21" t="s">
        <v>137</v>
      </c>
      <c r="D97" s="21" t="s">
        <v>140</v>
      </c>
      <c r="E97" s="47" t="s">
        <v>17</v>
      </c>
      <c r="F97" s="21" t="s">
        <v>18</v>
      </c>
      <c r="G97" s="36" t="s">
        <v>22</v>
      </c>
      <c r="H97" s="37">
        <v>45325</v>
      </c>
      <c r="I97" s="43">
        <f>IF(F97="是",VLOOKUP(G97,[52]Sheet2!A:C,3,FALSE),VLOOKUP(G97,[52]Sheet2!A:B,2,FALSE))</f>
        <v>600</v>
      </c>
      <c r="J97" s="40" t="s">
        <v>20</v>
      </c>
      <c r="K97" s="44"/>
    </row>
    <row r="98" s="6" customFormat="1" ht="32" customHeight="1" spans="1:11">
      <c r="A98" s="21">
        <v>94</v>
      </c>
      <c r="B98" s="21" t="s">
        <v>70</v>
      </c>
      <c r="C98" s="21" t="s">
        <v>137</v>
      </c>
      <c r="D98" s="21" t="s">
        <v>141</v>
      </c>
      <c r="E98" s="47" t="s">
        <v>17</v>
      </c>
      <c r="F98" s="21" t="s">
        <v>18</v>
      </c>
      <c r="G98" s="36" t="s">
        <v>22</v>
      </c>
      <c r="H98" s="37">
        <v>45326</v>
      </c>
      <c r="I98" s="43">
        <f>IF(F98="是",VLOOKUP(G98,[52]Sheet2!A:C,3,FALSE),VLOOKUP(G98,[52]Sheet2!A:B,2,FALSE))</f>
        <v>600</v>
      </c>
      <c r="J98" s="40" t="s">
        <v>20</v>
      </c>
      <c r="K98" s="44"/>
    </row>
    <row r="99" s="6" customFormat="1" ht="32" customHeight="1" spans="1:11">
      <c r="A99" s="21">
        <v>95</v>
      </c>
      <c r="B99" s="21" t="s">
        <v>70</v>
      </c>
      <c r="C99" s="21" t="s">
        <v>142</v>
      </c>
      <c r="D99" s="21" t="s">
        <v>143</v>
      </c>
      <c r="E99" s="47" t="s">
        <v>17</v>
      </c>
      <c r="F99" s="21" t="s">
        <v>18</v>
      </c>
      <c r="G99" s="36" t="s">
        <v>28</v>
      </c>
      <c r="H99" s="37">
        <v>45352</v>
      </c>
      <c r="I99" s="43">
        <f>IF(F99="是",VLOOKUP(G99,[52]Sheet2!A:C,3,FALSE),VLOOKUP(G99,[52]Sheet2!A:B,2,FALSE))</f>
        <v>800</v>
      </c>
      <c r="J99" s="40" t="s">
        <v>20</v>
      </c>
      <c r="K99" s="44"/>
    </row>
    <row r="100" s="6" customFormat="1" ht="32" customHeight="1" spans="1:11">
      <c r="A100" s="21">
        <v>96</v>
      </c>
      <c r="B100" s="22" t="s">
        <v>144</v>
      </c>
      <c r="C100" s="22" t="s">
        <v>145</v>
      </c>
      <c r="D100" s="22" t="s">
        <v>146</v>
      </c>
      <c r="E100" s="47" t="s">
        <v>17</v>
      </c>
      <c r="F100" s="22" t="s">
        <v>18</v>
      </c>
      <c r="G100" s="22" t="s">
        <v>22</v>
      </c>
      <c r="H100" s="25">
        <v>45336</v>
      </c>
      <c r="I100" s="39">
        <f>IF(F100="是",VLOOKUP(G100,[107]Sheet2!A:C,3,FALSE),VLOOKUP(G100,[107]Sheet2!A:B,2,FALSE))</f>
        <v>600</v>
      </c>
      <c r="J100" s="40" t="s">
        <v>20</v>
      </c>
      <c r="K100" s="44"/>
    </row>
    <row r="101" s="6" customFormat="1" ht="32" customHeight="1" spans="1:11">
      <c r="A101" s="21">
        <v>97</v>
      </c>
      <c r="B101" s="22" t="s">
        <v>144</v>
      </c>
      <c r="C101" s="22" t="s">
        <v>145</v>
      </c>
      <c r="D101" s="22" t="s">
        <v>147</v>
      </c>
      <c r="E101" s="47" t="s">
        <v>17</v>
      </c>
      <c r="F101" s="22" t="s">
        <v>18</v>
      </c>
      <c r="G101" s="22" t="s">
        <v>22</v>
      </c>
      <c r="H101" s="25">
        <v>45321</v>
      </c>
      <c r="I101" s="39">
        <f>IF(F101="是",VLOOKUP(G101,[107]Sheet2!A:C,3,FALSE),VLOOKUP(G101,[107]Sheet2!A:B,2,FALSE))</f>
        <v>600</v>
      </c>
      <c r="J101" s="40" t="s">
        <v>20</v>
      </c>
      <c r="K101" s="44"/>
    </row>
    <row r="102" s="6" customFormat="1" ht="32" customHeight="1" spans="1:11">
      <c r="A102" s="21">
        <v>98</v>
      </c>
      <c r="B102" s="22" t="s">
        <v>144</v>
      </c>
      <c r="C102" s="22" t="s">
        <v>145</v>
      </c>
      <c r="D102" s="22" t="s">
        <v>148</v>
      </c>
      <c r="E102" s="47" t="s">
        <v>17</v>
      </c>
      <c r="F102" s="22" t="s">
        <v>18</v>
      </c>
      <c r="G102" s="22" t="s">
        <v>25</v>
      </c>
      <c r="H102" s="25">
        <v>45293</v>
      </c>
      <c r="I102" s="39">
        <f>IF(F102="是",VLOOKUP(G102,[107]Sheet2!A:C,3,FALSE),VLOOKUP(G102,[107]Sheet2!A:B,2,FALSE))</f>
        <v>800</v>
      </c>
      <c r="J102" s="40" t="s">
        <v>20</v>
      </c>
      <c r="K102" s="44"/>
    </row>
    <row r="103" s="6" customFormat="1" ht="32" customHeight="1" spans="1:11">
      <c r="A103" s="21">
        <v>99</v>
      </c>
      <c r="B103" s="22" t="s">
        <v>144</v>
      </c>
      <c r="C103" s="22" t="s">
        <v>145</v>
      </c>
      <c r="D103" s="22" t="s">
        <v>149</v>
      </c>
      <c r="E103" s="47" t="s">
        <v>17</v>
      </c>
      <c r="F103" s="22" t="s">
        <v>18</v>
      </c>
      <c r="G103" s="22" t="s">
        <v>22</v>
      </c>
      <c r="H103" s="25">
        <v>45340</v>
      </c>
      <c r="I103" s="39">
        <f>IF(F103="是",VLOOKUP(G103,[107]Sheet2!A:C,3,FALSE),VLOOKUP(G103,[107]Sheet2!A:B,2,FALSE))</f>
        <v>600</v>
      </c>
      <c r="J103" s="40" t="s">
        <v>20</v>
      </c>
      <c r="K103" s="44"/>
    </row>
    <row r="104" s="6" customFormat="1" ht="32" customHeight="1" spans="1:11">
      <c r="A104" s="21">
        <v>100</v>
      </c>
      <c r="B104" s="22" t="s">
        <v>144</v>
      </c>
      <c r="C104" s="22" t="s">
        <v>150</v>
      </c>
      <c r="D104" s="22" t="s">
        <v>151</v>
      </c>
      <c r="E104" s="47" t="s">
        <v>17</v>
      </c>
      <c r="F104" s="22" t="s">
        <v>18</v>
      </c>
      <c r="G104" s="22" t="s">
        <v>22</v>
      </c>
      <c r="H104" s="25">
        <v>45390</v>
      </c>
      <c r="I104" s="39">
        <v>600</v>
      </c>
      <c r="J104" s="40" t="s">
        <v>20</v>
      </c>
      <c r="K104" s="44"/>
    </row>
    <row r="105" s="6" customFormat="1" ht="32" customHeight="1" spans="1:11">
      <c r="A105" s="21">
        <v>101</v>
      </c>
      <c r="B105" s="22" t="s">
        <v>144</v>
      </c>
      <c r="C105" s="22" t="s">
        <v>150</v>
      </c>
      <c r="D105" s="22" t="s">
        <v>152</v>
      </c>
      <c r="E105" s="47" t="s">
        <v>17</v>
      </c>
      <c r="F105" s="22" t="s">
        <v>18</v>
      </c>
      <c r="G105" s="22" t="s">
        <v>22</v>
      </c>
      <c r="H105" s="25">
        <v>45390</v>
      </c>
      <c r="I105" s="39">
        <v>600</v>
      </c>
      <c r="J105" s="40" t="s">
        <v>20</v>
      </c>
      <c r="K105" s="44"/>
    </row>
    <row r="106" s="6" customFormat="1" ht="32" customHeight="1" spans="1:11">
      <c r="A106" s="21">
        <v>102</v>
      </c>
      <c r="B106" s="22" t="s">
        <v>144</v>
      </c>
      <c r="C106" s="22" t="s">
        <v>150</v>
      </c>
      <c r="D106" s="22" t="s">
        <v>153</v>
      </c>
      <c r="E106" s="47" t="s">
        <v>17</v>
      </c>
      <c r="F106" s="22" t="s">
        <v>18</v>
      </c>
      <c r="G106" s="22" t="s">
        <v>22</v>
      </c>
      <c r="H106" s="25">
        <v>45390</v>
      </c>
      <c r="I106" s="39">
        <v>600</v>
      </c>
      <c r="J106" s="40" t="s">
        <v>20</v>
      </c>
      <c r="K106" s="44"/>
    </row>
    <row r="107" s="6" customFormat="1" ht="32" customHeight="1" spans="1:11">
      <c r="A107" s="21">
        <v>103</v>
      </c>
      <c r="B107" s="22" t="s">
        <v>144</v>
      </c>
      <c r="C107" s="22" t="s">
        <v>150</v>
      </c>
      <c r="D107" s="22" t="s">
        <v>154</v>
      </c>
      <c r="E107" s="47" t="s">
        <v>17</v>
      </c>
      <c r="F107" s="22" t="s">
        <v>18</v>
      </c>
      <c r="G107" s="22" t="s">
        <v>22</v>
      </c>
      <c r="H107" s="25">
        <v>45390</v>
      </c>
      <c r="I107" s="39">
        <v>600</v>
      </c>
      <c r="J107" s="40" t="s">
        <v>20</v>
      </c>
      <c r="K107" s="44"/>
    </row>
    <row r="108" s="6" customFormat="1" ht="32" customHeight="1" spans="1:11">
      <c r="A108" s="21">
        <v>104</v>
      </c>
      <c r="B108" s="22" t="s">
        <v>144</v>
      </c>
      <c r="C108" s="22" t="s">
        <v>150</v>
      </c>
      <c r="D108" s="22" t="s">
        <v>155</v>
      </c>
      <c r="E108" s="47" t="s">
        <v>17</v>
      </c>
      <c r="F108" s="22" t="s">
        <v>18</v>
      </c>
      <c r="G108" s="22" t="s">
        <v>22</v>
      </c>
      <c r="H108" s="25">
        <v>45346</v>
      </c>
      <c r="I108" s="39">
        <v>600</v>
      </c>
      <c r="J108" s="40" t="s">
        <v>20</v>
      </c>
      <c r="K108" s="44"/>
    </row>
    <row r="109" s="6" customFormat="1" ht="32" customHeight="1" spans="1:11">
      <c r="A109" s="21">
        <v>105</v>
      </c>
      <c r="B109" s="53" t="s">
        <v>144</v>
      </c>
      <c r="C109" s="53" t="s">
        <v>150</v>
      </c>
      <c r="D109" s="53" t="s">
        <v>156</v>
      </c>
      <c r="E109" s="47" t="s">
        <v>17</v>
      </c>
      <c r="F109" s="22" t="s">
        <v>18</v>
      </c>
      <c r="G109" s="22" t="s">
        <v>22</v>
      </c>
      <c r="H109" s="25">
        <v>45356</v>
      </c>
      <c r="I109" s="39">
        <v>600</v>
      </c>
      <c r="J109" s="40" t="s">
        <v>20</v>
      </c>
      <c r="K109" s="44"/>
    </row>
    <row r="110" s="6" customFormat="1" ht="32" customHeight="1" spans="1:11">
      <c r="A110" s="21">
        <v>106</v>
      </c>
      <c r="B110" s="22" t="s">
        <v>144</v>
      </c>
      <c r="C110" s="22" t="s">
        <v>150</v>
      </c>
      <c r="D110" s="22" t="s">
        <v>157</v>
      </c>
      <c r="E110" s="47" t="s">
        <v>17</v>
      </c>
      <c r="F110" s="22" t="s">
        <v>18</v>
      </c>
      <c r="G110" s="22" t="s">
        <v>22</v>
      </c>
      <c r="H110" s="25">
        <v>45348</v>
      </c>
      <c r="I110" s="39">
        <v>600</v>
      </c>
      <c r="J110" s="40" t="s">
        <v>20</v>
      </c>
      <c r="K110" s="44"/>
    </row>
    <row r="111" s="6" customFormat="1" ht="32" customHeight="1" spans="1:11">
      <c r="A111" s="21">
        <v>107</v>
      </c>
      <c r="B111" s="22" t="s">
        <v>144</v>
      </c>
      <c r="C111" s="22" t="s">
        <v>150</v>
      </c>
      <c r="D111" s="22" t="s">
        <v>158</v>
      </c>
      <c r="E111" s="47" t="s">
        <v>17</v>
      </c>
      <c r="F111" s="22" t="s">
        <v>18</v>
      </c>
      <c r="G111" s="22" t="s">
        <v>28</v>
      </c>
      <c r="H111" s="28">
        <v>45337</v>
      </c>
      <c r="I111" s="22">
        <v>800</v>
      </c>
      <c r="J111" s="40" t="s">
        <v>20</v>
      </c>
      <c r="K111" s="44"/>
    </row>
    <row r="112" s="6" customFormat="1" ht="32" customHeight="1" spans="1:11">
      <c r="A112" s="21">
        <v>108</v>
      </c>
      <c r="B112" s="22" t="s">
        <v>144</v>
      </c>
      <c r="C112" s="22" t="s">
        <v>150</v>
      </c>
      <c r="D112" s="22" t="s">
        <v>159</v>
      </c>
      <c r="E112" s="47" t="s">
        <v>17</v>
      </c>
      <c r="F112" s="22" t="s">
        <v>18</v>
      </c>
      <c r="G112" s="22" t="s">
        <v>28</v>
      </c>
      <c r="H112" s="28">
        <v>45347</v>
      </c>
      <c r="I112" s="22">
        <v>800</v>
      </c>
      <c r="J112" s="40" t="s">
        <v>20</v>
      </c>
      <c r="K112" s="44"/>
    </row>
    <row r="113" s="6" customFormat="1" ht="32" customHeight="1" spans="1:11">
      <c r="A113" s="21">
        <v>109</v>
      </c>
      <c r="B113" s="22" t="s">
        <v>144</v>
      </c>
      <c r="C113" s="22" t="s">
        <v>150</v>
      </c>
      <c r="D113" s="22" t="s">
        <v>160</v>
      </c>
      <c r="E113" s="47" t="s">
        <v>17</v>
      </c>
      <c r="F113" s="22" t="s">
        <v>18</v>
      </c>
      <c r="G113" s="22" t="s">
        <v>22</v>
      </c>
      <c r="H113" s="54">
        <v>45383</v>
      </c>
      <c r="I113" s="22">
        <v>600</v>
      </c>
      <c r="J113" s="40" t="s">
        <v>20</v>
      </c>
      <c r="K113" s="44"/>
    </row>
    <row r="114" s="6" customFormat="1" ht="32" customHeight="1" spans="1:11">
      <c r="A114" s="21">
        <v>110</v>
      </c>
      <c r="B114" s="22" t="s">
        <v>144</v>
      </c>
      <c r="C114" s="22" t="s">
        <v>150</v>
      </c>
      <c r="D114" s="22" t="s">
        <v>161</v>
      </c>
      <c r="E114" s="47" t="s">
        <v>17</v>
      </c>
      <c r="F114" s="22" t="s">
        <v>18</v>
      </c>
      <c r="G114" s="22" t="s">
        <v>22</v>
      </c>
      <c r="H114" s="55">
        <v>45365</v>
      </c>
      <c r="I114" s="22">
        <v>600</v>
      </c>
      <c r="J114" s="40" t="s">
        <v>20</v>
      </c>
      <c r="K114" s="44"/>
    </row>
    <row r="115" s="6" customFormat="1" ht="32" customHeight="1" spans="1:11">
      <c r="A115" s="21">
        <v>111</v>
      </c>
      <c r="B115" s="21" t="s">
        <v>144</v>
      </c>
      <c r="C115" s="21" t="s">
        <v>162</v>
      </c>
      <c r="D115" s="21" t="s">
        <v>163</v>
      </c>
      <c r="E115" s="47" t="s">
        <v>17</v>
      </c>
      <c r="F115" s="21" t="s">
        <v>18</v>
      </c>
      <c r="G115" s="21" t="s">
        <v>25</v>
      </c>
      <c r="H115" s="37">
        <v>45292</v>
      </c>
      <c r="I115" s="43">
        <v>800</v>
      </c>
      <c r="J115" s="40" t="s">
        <v>20</v>
      </c>
      <c r="K115" s="44"/>
    </row>
    <row r="116" s="6" customFormat="1" ht="32" customHeight="1" spans="1:11">
      <c r="A116" s="21">
        <v>112</v>
      </c>
      <c r="B116" s="21" t="s">
        <v>144</v>
      </c>
      <c r="C116" s="21" t="s">
        <v>162</v>
      </c>
      <c r="D116" s="21" t="s">
        <v>164</v>
      </c>
      <c r="E116" s="47" t="s">
        <v>17</v>
      </c>
      <c r="F116" s="21" t="s">
        <v>18</v>
      </c>
      <c r="G116" s="21" t="s">
        <v>19</v>
      </c>
      <c r="H116" s="37">
        <v>45323</v>
      </c>
      <c r="I116" s="43">
        <v>800</v>
      </c>
      <c r="J116" s="40" t="s">
        <v>20</v>
      </c>
      <c r="K116" s="44"/>
    </row>
    <row r="117" s="6" customFormat="1" ht="32" customHeight="1" spans="1:11">
      <c r="A117" s="21">
        <v>113</v>
      </c>
      <c r="B117" s="21" t="s">
        <v>144</v>
      </c>
      <c r="C117" s="21" t="s">
        <v>162</v>
      </c>
      <c r="D117" s="21" t="s">
        <v>165</v>
      </c>
      <c r="E117" s="47" t="s">
        <v>17</v>
      </c>
      <c r="F117" s="21" t="s">
        <v>18</v>
      </c>
      <c r="G117" s="21" t="s">
        <v>22</v>
      </c>
      <c r="H117" s="37">
        <v>45323</v>
      </c>
      <c r="I117" s="43">
        <v>600</v>
      </c>
      <c r="J117" s="40" t="s">
        <v>20</v>
      </c>
      <c r="K117" s="44"/>
    </row>
    <row r="118" s="6" customFormat="1" ht="32" customHeight="1" spans="1:11">
      <c r="A118" s="21">
        <v>114</v>
      </c>
      <c r="B118" s="21" t="s">
        <v>144</v>
      </c>
      <c r="C118" s="21" t="s">
        <v>162</v>
      </c>
      <c r="D118" s="21" t="s">
        <v>166</v>
      </c>
      <c r="E118" s="47" t="s">
        <v>17</v>
      </c>
      <c r="F118" s="21" t="s">
        <v>18</v>
      </c>
      <c r="G118" s="21" t="s">
        <v>22</v>
      </c>
      <c r="H118" s="37">
        <v>45323</v>
      </c>
      <c r="I118" s="43">
        <v>600</v>
      </c>
      <c r="J118" s="40" t="s">
        <v>20</v>
      </c>
      <c r="K118" s="44"/>
    </row>
    <row r="119" s="6" customFormat="1" ht="32" customHeight="1" spans="1:11">
      <c r="A119" s="21">
        <v>115</v>
      </c>
      <c r="B119" s="21" t="s">
        <v>144</v>
      </c>
      <c r="C119" s="21" t="s">
        <v>162</v>
      </c>
      <c r="D119" s="21" t="s">
        <v>167</v>
      </c>
      <c r="E119" s="47" t="s">
        <v>17</v>
      </c>
      <c r="F119" s="21" t="s">
        <v>18</v>
      </c>
      <c r="G119" s="21" t="s">
        <v>22</v>
      </c>
      <c r="H119" s="37">
        <v>45352</v>
      </c>
      <c r="I119" s="43">
        <v>600</v>
      </c>
      <c r="J119" s="40" t="s">
        <v>20</v>
      </c>
      <c r="K119" s="44"/>
    </row>
    <row r="120" s="6" customFormat="1" ht="32" customHeight="1" spans="1:11">
      <c r="A120" s="21">
        <v>116</v>
      </c>
      <c r="B120" s="21" t="s">
        <v>144</v>
      </c>
      <c r="C120" s="21" t="s">
        <v>162</v>
      </c>
      <c r="D120" s="21" t="s">
        <v>168</v>
      </c>
      <c r="E120" s="47" t="s">
        <v>17</v>
      </c>
      <c r="F120" s="21" t="s">
        <v>18</v>
      </c>
      <c r="G120" s="21" t="s">
        <v>25</v>
      </c>
      <c r="H120" s="37">
        <v>45352</v>
      </c>
      <c r="I120" s="43">
        <v>800</v>
      </c>
      <c r="J120" s="40" t="s">
        <v>20</v>
      </c>
      <c r="K120" s="44"/>
    </row>
    <row r="121" s="6" customFormat="1" ht="32" customHeight="1" spans="1:11">
      <c r="A121" s="21">
        <v>117</v>
      </c>
      <c r="B121" s="21" t="s">
        <v>144</v>
      </c>
      <c r="C121" s="21" t="s">
        <v>162</v>
      </c>
      <c r="D121" s="21" t="s">
        <v>169</v>
      </c>
      <c r="E121" s="47" t="s">
        <v>17</v>
      </c>
      <c r="F121" s="21" t="s">
        <v>18</v>
      </c>
      <c r="G121" s="21" t="s">
        <v>22</v>
      </c>
      <c r="H121" s="37">
        <v>45323</v>
      </c>
      <c r="I121" s="43">
        <v>600</v>
      </c>
      <c r="J121" s="40" t="s">
        <v>20</v>
      </c>
      <c r="K121" s="44"/>
    </row>
    <row r="122" s="6" customFormat="1" ht="32" customHeight="1" spans="1:11">
      <c r="A122" s="21">
        <v>118</v>
      </c>
      <c r="B122" s="21" t="s">
        <v>144</v>
      </c>
      <c r="C122" s="21" t="s">
        <v>162</v>
      </c>
      <c r="D122" s="21" t="s">
        <v>170</v>
      </c>
      <c r="E122" s="47" t="s">
        <v>17</v>
      </c>
      <c r="F122" s="21" t="s">
        <v>18</v>
      </c>
      <c r="G122" s="21" t="s">
        <v>22</v>
      </c>
      <c r="H122" s="37">
        <v>45323</v>
      </c>
      <c r="I122" s="43">
        <v>600</v>
      </c>
      <c r="J122" s="40" t="s">
        <v>20</v>
      </c>
      <c r="K122" s="44"/>
    </row>
    <row r="123" s="6" customFormat="1" ht="32" customHeight="1" spans="1:11">
      <c r="A123" s="21">
        <v>119</v>
      </c>
      <c r="B123" s="21" t="s">
        <v>144</v>
      </c>
      <c r="C123" s="21" t="s">
        <v>162</v>
      </c>
      <c r="D123" s="21" t="s">
        <v>171</v>
      </c>
      <c r="E123" s="47" t="s">
        <v>17</v>
      </c>
      <c r="F123" s="21" t="s">
        <v>18</v>
      </c>
      <c r="G123" s="21" t="s">
        <v>19</v>
      </c>
      <c r="H123" s="37">
        <v>45352</v>
      </c>
      <c r="I123" s="43">
        <v>800</v>
      </c>
      <c r="J123" s="40" t="s">
        <v>20</v>
      </c>
      <c r="K123" s="44"/>
    </row>
    <row r="124" s="6" customFormat="1" ht="32" customHeight="1" spans="1:11">
      <c r="A124" s="21">
        <v>120</v>
      </c>
      <c r="B124" s="21" t="s">
        <v>144</v>
      </c>
      <c r="C124" s="21" t="s">
        <v>162</v>
      </c>
      <c r="D124" s="21" t="s">
        <v>172</v>
      </c>
      <c r="E124" s="47" t="s">
        <v>17</v>
      </c>
      <c r="F124" s="21" t="s">
        <v>18</v>
      </c>
      <c r="G124" s="21" t="s">
        <v>22</v>
      </c>
      <c r="H124" s="37">
        <v>45292</v>
      </c>
      <c r="I124" s="43">
        <f>IF(F124="是",VLOOKUP(G124,[106]Sheet2!A:C,3,FALSE),VLOOKUP(G124,[106]Sheet2!A:B,2,FALSE))</f>
        <v>600</v>
      </c>
      <c r="J124" s="40" t="s">
        <v>20</v>
      </c>
      <c r="K124" s="44"/>
    </row>
    <row r="125" s="6" customFormat="1" ht="32" customHeight="1" spans="1:11">
      <c r="A125" s="21">
        <v>121</v>
      </c>
      <c r="B125" s="21" t="s">
        <v>144</v>
      </c>
      <c r="C125" s="21" t="s">
        <v>162</v>
      </c>
      <c r="D125" s="21" t="s">
        <v>173</v>
      </c>
      <c r="E125" s="47" t="s">
        <v>17</v>
      </c>
      <c r="F125" s="21" t="s">
        <v>18</v>
      </c>
      <c r="G125" s="21" t="s">
        <v>22</v>
      </c>
      <c r="H125" s="37">
        <v>45323</v>
      </c>
      <c r="I125" s="43">
        <f>IF(F125="是",VLOOKUP(G125,[106]Sheet2!A:C,3,FALSE),VLOOKUP(G125,[106]Sheet2!A:B,2,FALSE))</f>
        <v>600</v>
      </c>
      <c r="J125" s="40" t="s">
        <v>20</v>
      </c>
      <c r="K125" s="44"/>
    </row>
    <row r="126" s="6" customFormat="1" ht="32" customHeight="1" spans="1:11">
      <c r="A126" s="21">
        <v>122</v>
      </c>
      <c r="B126" s="21" t="s">
        <v>144</v>
      </c>
      <c r="C126" s="21" t="s">
        <v>162</v>
      </c>
      <c r="D126" s="48" t="s">
        <v>174</v>
      </c>
      <c r="E126" s="56" t="s">
        <v>17</v>
      </c>
      <c r="F126" s="21" t="s">
        <v>18</v>
      </c>
      <c r="G126" s="21" t="s">
        <v>22</v>
      </c>
      <c r="H126" s="37">
        <v>45323</v>
      </c>
      <c r="I126" s="43">
        <f>IF(F126="是",VLOOKUP(G126,[106]Sheet2!A:C,3,FALSE),VLOOKUP(G126,[106]Sheet2!A:B,2,FALSE))</f>
        <v>600</v>
      </c>
      <c r="J126" s="40" t="s">
        <v>20</v>
      </c>
      <c r="K126" s="44"/>
    </row>
    <row r="127" s="6" customFormat="1" ht="32" customHeight="1" spans="1:11">
      <c r="A127" s="21">
        <v>123</v>
      </c>
      <c r="B127" s="21" t="s">
        <v>144</v>
      </c>
      <c r="C127" s="21" t="s">
        <v>162</v>
      </c>
      <c r="D127" s="21" t="s">
        <v>175</v>
      </c>
      <c r="E127" s="47" t="s">
        <v>17</v>
      </c>
      <c r="F127" s="21" t="s">
        <v>18</v>
      </c>
      <c r="G127" s="21" t="s">
        <v>22</v>
      </c>
      <c r="H127" s="37">
        <v>45323</v>
      </c>
      <c r="I127" s="43">
        <f>IF(F127="是",VLOOKUP(G127,[106]Sheet2!A:C,3,FALSE),VLOOKUP(G127,[106]Sheet2!A:B,2,FALSE))</f>
        <v>600</v>
      </c>
      <c r="J127" s="40" t="s">
        <v>20</v>
      </c>
      <c r="K127" s="44"/>
    </row>
    <row r="128" s="6" customFormat="1" ht="32" customHeight="1" spans="1:11">
      <c r="A128" s="21">
        <v>124</v>
      </c>
      <c r="B128" s="21" t="s">
        <v>144</v>
      </c>
      <c r="C128" s="21" t="s">
        <v>162</v>
      </c>
      <c r="D128" s="21" t="s">
        <v>176</v>
      </c>
      <c r="E128" s="47" t="s">
        <v>17</v>
      </c>
      <c r="F128" s="21" t="s">
        <v>18</v>
      </c>
      <c r="G128" s="21" t="s">
        <v>19</v>
      </c>
      <c r="H128" s="37">
        <v>45352</v>
      </c>
      <c r="I128" s="43">
        <f>IF(F128="是",VLOOKUP(G128,[106]Sheet2!A:C,3,FALSE),VLOOKUP(G128,[106]Sheet2!A:B,2,FALSE))</f>
        <v>800</v>
      </c>
      <c r="J128" s="40" t="s">
        <v>20</v>
      </c>
      <c r="K128" s="44"/>
    </row>
    <row r="129" s="6" customFormat="1" ht="32" customHeight="1" spans="1:11">
      <c r="A129" s="21">
        <v>125</v>
      </c>
      <c r="B129" s="21" t="s">
        <v>144</v>
      </c>
      <c r="C129" s="21" t="s">
        <v>162</v>
      </c>
      <c r="D129" s="21" t="s">
        <v>177</v>
      </c>
      <c r="E129" s="47" t="s">
        <v>17</v>
      </c>
      <c r="F129" s="21" t="s">
        <v>18</v>
      </c>
      <c r="G129" s="21" t="s">
        <v>22</v>
      </c>
      <c r="H129" s="37">
        <v>45352</v>
      </c>
      <c r="I129" s="43">
        <f>IF(F129="是",VLOOKUP(G129,[106]Sheet2!A:C,3,FALSE),VLOOKUP(G129,[106]Sheet2!A:B,2,FALSE))</f>
        <v>600</v>
      </c>
      <c r="J129" s="40" t="s">
        <v>20</v>
      </c>
      <c r="K129" s="44"/>
    </row>
    <row r="130" s="6" customFormat="1" ht="32" customHeight="1" spans="1:11">
      <c r="A130" s="21">
        <v>126</v>
      </c>
      <c r="B130" s="21" t="s">
        <v>144</v>
      </c>
      <c r="C130" s="21" t="s">
        <v>162</v>
      </c>
      <c r="D130" s="21" t="s">
        <v>178</v>
      </c>
      <c r="E130" s="47" t="s">
        <v>17</v>
      </c>
      <c r="F130" s="21" t="s">
        <v>18</v>
      </c>
      <c r="G130" s="21" t="s">
        <v>22</v>
      </c>
      <c r="H130" s="37">
        <v>45323</v>
      </c>
      <c r="I130" s="43">
        <f>IF(F130="是",VLOOKUP(G130,[106]Sheet2!A:C,3,FALSE),VLOOKUP(G130,[106]Sheet2!A:B,2,FALSE))</f>
        <v>600</v>
      </c>
      <c r="J130" s="40" t="s">
        <v>20</v>
      </c>
      <c r="K130" s="44"/>
    </row>
    <row r="131" s="6" customFormat="1" ht="32" customHeight="1" spans="1:11">
      <c r="A131" s="21">
        <v>127</v>
      </c>
      <c r="B131" s="21" t="s">
        <v>144</v>
      </c>
      <c r="C131" s="21" t="s">
        <v>162</v>
      </c>
      <c r="D131" s="21" t="s">
        <v>179</v>
      </c>
      <c r="E131" s="47" t="s">
        <v>17</v>
      </c>
      <c r="F131" s="21" t="s">
        <v>18</v>
      </c>
      <c r="G131" s="21" t="s">
        <v>22</v>
      </c>
      <c r="H131" s="37">
        <v>45323</v>
      </c>
      <c r="I131" s="43">
        <f>IF(F131="是",VLOOKUP(G131,[106]Sheet2!A:C,3,FALSE),VLOOKUP(G131,[106]Sheet2!A:B,2,FALSE))</f>
        <v>600</v>
      </c>
      <c r="J131" s="40" t="s">
        <v>20</v>
      </c>
      <c r="K131" s="44"/>
    </row>
    <row r="132" s="6" customFormat="1" ht="32" customHeight="1" spans="1:11">
      <c r="A132" s="21">
        <v>128</v>
      </c>
      <c r="B132" s="21" t="s">
        <v>144</v>
      </c>
      <c r="C132" s="21" t="s">
        <v>162</v>
      </c>
      <c r="D132" s="21" t="s">
        <v>180</v>
      </c>
      <c r="E132" s="47" t="s">
        <v>17</v>
      </c>
      <c r="F132" s="21" t="s">
        <v>18</v>
      </c>
      <c r="G132" s="21" t="s">
        <v>22</v>
      </c>
      <c r="H132" s="37">
        <v>45323</v>
      </c>
      <c r="I132" s="43">
        <v>600</v>
      </c>
      <c r="J132" s="40" t="s">
        <v>20</v>
      </c>
      <c r="K132" s="44"/>
    </row>
    <row r="133" s="6" customFormat="1" ht="32" customHeight="1" spans="1:11">
      <c r="A133" s="21">
        <v>129</v>
      </c>
      <c r="B133" s="21" t="s">
        <v>144</v>
      </c>
      <c r="C133" s="21" t="s">
        <v>162</v>
      </c>
      <c r="D133" s="21" t="s">
        <v>181</v>
      </c>
      <c r="E133" s="47" t="s">
        <v>17</v>
      </c>
      <c r="F133" s="21" t="s">
        <v>18</v>
      </c>
      <c r="G133" s="21" t="s">
        <v>28</v>
      </c>
      <c r="H133" s="37">
        <v>45323</v>
      </c>
      <c r="I133" s="43">
        <v>800</v>
      </c>
      <c r="J133" s="40" t="s">
        <v>20</v>
      </c>
      <c r="K133" s="44"/>
    </row>
    <row r="134" s="6" customFormat="1" ht="32" customHeight="1" spans="1:11">
      <c r="A134" s="21">
        <v>130</v>
      </c>
      <c r="B134" s="21" t="s">
        <v>144</v>
      </c>
      <c r="C134" s="21" t="s">
        <v>162</v>
      </c>
      <c r="D134" s="21" t="s">
        <v>182</v>
      </c>
      <c r="E134" s="47" t="s">
        <v>17</v>
      </c>
      <c r="F134" s="21" t="s">
        <v>18</v>
      </c>
      <c r="G134" s="21" t="s">
        <v>22</v>
      </c>
      <c r="H134" s="49">
        <v>45323</v>
      </c>
      <c r="I134" s="43">
        <v>600</v>
      </c>
      <c r="J134" s="40" t="s">
        <v>20</v>
      </c>
      <c r="K134" s="44"/>
    </row>
    <row r="135" s="6" customFormat="1" ht="32" customHeight="1" spans="1:11">
      <c r="A135" s="21">
        <v>131</v>
      </c>
      <c r="B135" s="21" t="s">
        <v>144</v>
      </c>
      <c r="C135" s="21" t="s">
        <v>162</v>
      </c>
      <c r="D135" s="21" t="s">
        <v>183</v>
      </c>
      <c r="E135" s="47" t="s">
        <v>17</v>
      </c>
      <c r="F135" s="21" t="s">
        <v>18</v>
      </c>
      <c r="G135" s="21" t="s">
        <v>22</v>
      </c>
      <c r="H135" s="49">
        <v>45323</v>
      </c>
      <c r="I135" s="43">
        <v>600</v>
      </c>
      <c r="J135" s="40" t="s">
        <v>20</v>
      </c>
      <c r="K135" s="44"/>
    </row>
    <row r="136" s="6" customFormat="1" ht="32" customHeight="1" spans="1:11">
      <c r="A136" s="21">
        <v>132</v>
      </c>
      <c r="B136" s="21" t="s">
        <v>144</v>
      </c>
      <c r="C136" s="21" t="s">
        <v>162</v>
      </c>
      <c r="D136" s="21" t="s">
        <v>184</v>
      </c>
      <c r="E136" s="47" t="s">
        <v>17</v>
      </c>
      <c r="F136" s="21" t="s">
        <v>18</v>
      </c>
      <c r="G136" s="21" t="s">
        <v>22</v>
      </c>
      <c r="H136" s="49">
        <v>45323</v>
      </c>
      <c r="I136" s="43">
        <v>600</v>
      </c>
      <c r="J136" s="40" t="s">
        <v>20</v>
      </c>
      <c r="K136" s="44"/>
    </row>
    <row r="137" s="6" customFormat="1" ht="32" customHeight="1" spans="1:11">
      <c r="A137" s="21">
        <v>133</v>
      </c>
      <c r="B137" s="21" t="s">
        <v>144</v>
      </c>
      <c r="C137" s="21" t="s">
        <v>162</v>
      </c>
      <c r="D137" s="21" t="s">
        <v>185</v>
      </c>
      <c r="E137" s="47" t="s">
        <v>17</v>
      </c>
      <c r="F137" s="21" t="s">
        <v>18</v>
      </c>
      <c r="G137" s="21" t="s">
        <v>22</v>
      </c>
      <c r="H137" s="37">
        <v>45323</v>
      </c>
      <c r="I137" s="43">
        <v>600</v>
      </c>
      <c r="J137" s="40" t="s">
        <v>20</v>
      </c>
      <c r="K137" s="44"/>
    </row>
    <row r="138" s="6" customFormat="1" ht="32" customHeight="1" spans="1:11">
      <c r="A138" s="21">
        <v>134</v>
      </c>
      <c r="B138" s="21" t="s">
        <v>144</v>
      </c>
      <c r="C138" s="21" t="s">
        <v>162</v>
      </c>
      <c r="D138" s="21" t="s">
        <v>186</v>
      </c>
      <c r="E138" s="47" t="s">
        <v>17</v>
      </c>
      <c r="F138" s="21" t="s">
        <v>18</v>
      </c>
      <c r="G138" s="21" t="s">
        <v>22</v>
      </c>
      <c r="H138" s="49">
        <v>45323</v>
      </c>
      <c r="I138" s="43">
        <v>600</v>
      </c>
      <c r="J138" s="40" t="s">
        <v>20</v>
      </c>
      <c r="K138" s="44"/>
    </row>
    <row r="139" s="6" customFormat="1" ht="32" customHeight="1" spans="1:11">
      <c r="A139" s="21">
        <v>135</v>
      </c>
      <c r="B139" s="21" t="s">
        <v>144</v>
      </c>
      <c r="C139" s="21" t="s">
        <v>162</v>
      </c>
      <c r="D139" s="21" t="s">
        <v>187</v>
      </c>
      <c r="E139" s="47" t="s">
        <v>17</v>
      </c>
      <c r="F139" s="21" t="s">
        <v>18</v>
      </c>
      <c r="G139" s="21" t="s">
        <v>22</v>
      </c>
      <c r="H139" s="49">
        <v>45323</v>
      </c>
      <c r="I139" s="43">
        <v>600</v>
      </c>
      <c r="J139" s="40" t="s">
        <v>20</v>
      </c>
      <c r="K139" s="44"/>
    </row>
    <row r="140" s="6" customFormat="1" ht="32" customHeight="1" spans="1:11">
      <c r="A140" s="21">
        <v>136</v>
      </c>
      <c r="B140" s="21" t="s">
        <v>144</v>
      </c>
      <c r="C140" s="21" t="s">
        <v>162</v>
      </c>
      <c r="D140" s="21" t="s">
        <v>188</v>
      </c>
      <c r="E140" s="47" t="s">
        <v>17</v>
      </c>
      <c r="F140" s="21" t="s">
        <v>18</v>
      </c>
      <c r="G140" s="21" t="s">
        <v>189</v>
      </c>
      <c r="H140" s="49">
        <v>45352</v>
      </c>
      <c r="I140" s="43">
        <v>800</v>
      </c>
      <c r="J140" s="40" t="s">
        <v>20</v>
      </c>
      <c r="K140" s="44"/>
    </row>
    <row r="141" s="6" customFormat="1" ht="32" customHeight="1" spans="1:11">
      <c r="A141" s="21">
        <v>137</v>
      </c>
      <c r="B141" s="21" t="s">
        <v>144</v>
      </c>
      <c r="C141" s="21" t="s">
        <v>162</v>
      </c>
      <c r="D141" s="21" t="s">
        <v>190</v>
      </c>
      <c r="E141" s="47" t="s">
        <v>17</v>
      </c>
      <c r="F141" s="21" t="s">
        <v>18</v>
      </c>
      <c r="G141" s="21" t="s">
        <v>22</v>
      </c>
      <c r="H141" s="49">
        <v>45323</v>
      </c>
      <c r="I141" s="43">
        <v>600</v>
      </c>
      <c r="J141" s="40" t="s">
        <v>20</v>
      </c>
      <c r="K141" s="44"/>
    </row>
    <row r="142" s="6" customFormat="1" ht="32" customHeight="1" spans="1:11">
      <c r="A142" s="21">
        <v>138</v>
      </c>
      <c r="B142" s="21" t="s">
        <v>144</v>
      </c>
      <c r="C142" s="21" t="s">
        <v>162</v>
      </c>
      <c r="D142" s="21" t="s">
        <v>191</v>
      </c>
      <c r="E142" s="47" t="s">
        <v>17</v>
      </c>
      <c r="F142" s="21" t="s">
        <v>18</v>
      </c>
      <c r="G142" s="21" t="s">
        <v>22</v>
      </c>
      <c r="H142" s="49">
        <v>45323</v>
      </c>
      <c r="I142" s="43">
        <v>600</v>
      </c>
      <c r="J142" s="40" t="s">
        <v>20</v>
      </c>
      <c r="K142" s="44"/>
    </row>
    <row r="143" s="6" customFormat="1" ht="32" customHeight="1" spans="1:11">
      <c r="A143" s="21">
        <v>139</v>
      </c>
      <c r="B143" s="21" t="s">
        <v>144</v>
      </c>
      <c r="C143" s="21" t="s">
        <v>162</v>
      </c>
      <c r="D143" s="21" t="s">
        <v>192</v>
      </c>
      <c r="E143" s="47" t="s">
        <v>17</v>
      </c>
      <c r="F143" s="21" t="s">
        <v>18</v>
      </c>
      <c r="G143" s="21" t="s">
        <v>22</v>
      </c>
      <c r="H143" s="49">
        <v>45323</v>
      </c>
      <c r="I143" s="43">
        <v>600</v>
      </c>
      <c r="J143" s="40" t="s">
        <v>20</v>
      </c>
      <c r="K143" s="44"/>
    </row>
    <row r="144" s="6" customFormat="1" ht="32" customHeight="1" spans="1:11">
      <c r="A144" s="21">
        <v>140</v>
      </c>
      <c r="B144" s="21" t="s">
        <v>144</v>
      </c>
      <c r="C144" s="21" t="s">
        <v>162</v>
      </c>
      <c r="D144" s="21" t="s">
        <v>193</v>
      </c>
      <c r="E144" s="47" t="s">
        <v>17</v>
      </c>
      <c r="F144" s="21" t="s">
        <v>18</v>
      </c>
      <c r="G144" s="21" t="s">
        <v>22</v>
      </c>
      <c r="H144" s="49">
        <v>45323</v>
      </c>
      <c r="I144" s="43">
        <v>600</v>
      </c>
      <c r="J144" s="40" t="s">
        <v>20</v>
      </c>
      <c r="K144" s="44"/>
    </row>
    <row r="145" s="6" customFormat="1" ht="32" customHeight="1" spans="1:11">
      <c r="A145" s="21">
        <v>141</v>
      </c>
      <c r="B145" s="21" t="s">
        <v>144</v>
      </c>
      <c r="C145" s="21" t="s">
        <v>162</v>
      </c>
      <c r="D145" s="21" t="s">
        <v>194</v>
      </c>
      <c r="E145" s="47" t="s">
        <v>17</v>
      </c>
      <c r="F145" s="21" t="s">
        <v>18</v>
      </c>
      <c r="G145" s="21" t="s">
        <v>22</v>
      </c>
      <c r="H145" s="49">
        <v>45323</v>
      </c>
      <c r="I145" s="43">
        <v>600</v>
      </c>
      <c r="J145" s="40" t="s">
        <v>20</v>
      </c>
      <c r="K145" s="44"/>
    </row>
    <row r="146" s="6" customFormat="1" ht="32" customHeight="1" spans="1:11">
      <c r="A146" s="21">
        <v>142</v>
      </c>
      <c r="B146" s="21" t="s">
        <v>144</v>
      </c>
      <c r="C146" s="21" t="s">
        <v>162</v>
      </c>
      <c r="D146" s="21" t="s">
        <v>195</v>
      </c>
      <c r="E146" s="47" t="s">
        <v>17</v>
      </c>
      <c r="F146" s="21" t="s">
        <v>18</v>
      </c>
      <c r="G146" s="21" t="s">
        <v>22</v>
      </c>
      <c r="H146" s="49">
        <v>45323</v>
      </c>
      <c r="I146" s="43">
        <v>600</v>
      </c>
      <c r="J146" s="40" t="s">
        <v>20</v>
      </c>
      <c r="K146" s="44"/>
    </row>
    <row r="147" s="6" customFormat="1" ht="32" customHeight="1" spans="1:11">
      <c r="A147" s="21">
        <v>143</v>
      </c>
      <c r="B147" s="21" t="s">
        <v>144</v>
      </c>
      <c r="C147" s="21" t="s">
        <v>162</v>
      </c>
      <c r="D147" s="21" t="s">
        <v>196</v>
      </c>
      <c r="E147" s="47" t="s">
        <v>17</v>
      </c>
      <c r="F147" s="21" t="s">
        <v>18</v>
      </c>
      <c r="G147" s="21" t="s">
        <v>22</v>
      </c>
      <c r="H147" s="49">
        <v>45323</v>
      </c>
      <c r="I147" s="43">
        <v>600</v>
      </c>
      <c r="J147" s="40" t="s">
        <v>20</v>
      </c>
      <c r="K147" s="44"/>
    </row>
    <row r="148" s="6" customFormat="1" ht="32" customHeight="1" spans="1:11">
      <c r="A148" s="21">
        <v>144</v>
      </c>
      <c r="B148" s="21" t="s">
        <v>144</v>
      </c>
      <c r="C148" s="21" t="s">
        <v>162</v>
      </c>
      <c r="D148" s="21" t="s">
        <v>197</v>
      </c>
      <c r="E148" s="47" t="s">
        <v>17</v>
      </c>
      <c r="F148" s="21" t="s">
        <v>18</v>
      </c>
      <c r="G148" s="21" t="s">
        <v>22</v>
      </c>
      <c r="H148" s="49">
        <v>45352</v>
      </c>
      <c r="I148" s="43">
        <v>600</v>
      </c>
      <c r="J148" s="40" t="s">
        <v>20</v>
      </c>
      <c r="K148" s="44"/>
    </row>
    <row r="149" s="6" customFormat="1" ht="32" customHeight="1" spans="1:11">
      <c r="A149" s="21">
        <v>145</v>
      </c>
      <c r="B149" s="21" t="s">
        <v>144</v>
      </c>
      <c r="C149" s="21" t="s">
        <v>162</v>
      </c>
      <c r="D149" s="21" t="s">
        <v>198</v>
      </c>
      <c r="E149" s="47" t="s">
        <v>17</v>
      </c>
      <c r="F149" s="21" t="s">
        <v>18</v>
      </c>
      <c r="G149" s="21" t="s">
        <v>199</v>
      </c>
      <c r="H149" s="49">
        <v>45323</v>
      </c>
      <c r="I149" s="43">
        <v>800</v>
      </c>
      <c r="J149" s="40" t="s">
        <v>20</v>
      </c>
      <c r="K149" s="44"/>
    </row>
    <row r="150" s="6" customFormat="1" ht="32" customHeight="1" spans="1:11">
      <c r="A150" s="21">
        <v>146</v>
      </c>
      <c r="B150" s="21" t="s">
        <v>144</v>
      </c>
      <c r="C150" s="21" t="s">
        <v>162</v>
      </c>
      <c r="D150" s="21" t="s">
        <v>200</v>
      </c>
      <c r="E150" s="47" t="s">
        <v>17</v>
      </c>
      <c r="F150" s="21" t="s">
        <v>18</v>
      </c>
      <c r="G150" s="21" t="s">
        <v>28</v>
      </c>
      <c r="H150" s="49">
        <v>45323</v>
      </c>
      <c r="I150" s="43">
        <v>800</v>
      </c>
      <c r="J150" s="40" t="s">
        <v>20</v>
      </c>
      <c r="K150" s="44"/>
    </row>
    <row r="151" s="6" customFormat="1" ht="32" customHeight="1" spans="1:11">
      <c r="A151" s="21">
        <v>147</v>
      </c>
      <c r="B151" s="21" t="s">
        <v>144</v>
      </c>
      <c r="C151" s="21" t="s">
        <v>162</v>
      </c>
      <c r="D151" s="57" t="s">
        <v>201</v>
      </c>
      <c r="E151" s="58" t="s">
        <v>17</v>
      </c>
      <c r="F151" s="21" t="s">
        <v>18</v>
      </c>
      <c r="G151" s="21" t="s">
        <v>22</v>
      </c>
      <c r="H151" s="37">
        <v>45323</v>
      </c>
      <c r="I151" s="43">
        <v>600</v>
      </c>
      <c r="J151" s="40" t="s">
        <v>20</v>
      </c>
      <c r="K151" s="44"/>
    </row>
    <row r="152" s="6" customFormat="1" ht="32" customHeight="1" spans="1:11">
      <c r="A152" s="21">
        <v>148</v>
      </c>
      <c r="B152" s="21" t="s">
        <v>202</v>
      </c>
      <c r="C152" s="21" t="s">
        <v>203</v>
      </c>
      <c r="D152" s="21" t="s">
        <v>204</v>
      </c>
      <c r="E152" s="47" t="s">
        <v>17</v>
      </c>
      <c r="F152" s="21" t="s">
        <v>18</v>
      </c>
      <c r="G152" s="36" t="s">
        <v>22</v>
      </c>
      <c r="H152" s="37">
        <v>45339</v>
      </c>
      <c r="I152" s="43">
        <f>IF(F152="是",VLOOKUP(G152,[53]Sheet2!A:C,3,FALSE),VLOOKUP(G152,[53]Sheet2!A:B,2,FALSE))</f>
        <v>600</v>
      </c>
      <c r="J152" s="40" t="s">
        <v>20</v>
      </c>
      <c r="K152" s="44"/>
    </row>
    <row r="153" s="6" customFormat="1" ht="32" customHeight="1" spans="1:11">
      <c r="A153" s="21">
        <v>149</v>
      </c>
      <c r="B153" s="21" t="s">
        <v>202</v>
      </c>
      <c r="C153" s="21" t="s">
        <v>205</v>
      </c>
      <c r="D153" s="21" t="s">
        <v>206</v>
      </c>
      <c r="E153" s="47" t="s">
        <v>17</v>
      </c>
      <c r="F153" s="21" t="s">
        <v>18</v>
      </c>
      <c r="G153" s="36" t="s">
        <v>189</v>
      </c>
      <c r="H153" s="37">
        <v>45338</v>
      </c>
      <c r="I153" s="43">
        <f>IF(F153="是",VLOOKUP(G153,[53]Sheet2!A:C,3,FALSE),VLOOKUP(G153,[53]Sheet2!A:B,2,FALSE))</f>
        <v>800</v>
      </c>
      <c r="J153" s="40" t="s">
        <v>20</v>
      </c>
      <c r="K153" s="44"/>
    </row>
    <row r="154" s="6" customFormat="1" ht="32" customHeight="1" spans="1:11">
      <c r="A154" s="21">
        <v>150</v>
      </c>
      <c r="B154" s="48" t="s">
        <v>202</v>
      </c>
      <c r="C154" s="48" t="s">
        <v>205</v>
      </c>
      <c r="D154" s="48" t="s">
        <v>207</v>
      </c>
      <c r="E154" s="56" t="s">
        <v>17</v>
      </c>
      <c r="F154" s="21" t="s">
        <v>18</v>
      </c>
      <c r="G154" s="36" t="s">
        <v>22</v>
      </c>
      <c r="H154" s="49">
        <v>45336</v>
      </c>
      <c r="I154" s="43">
        <f>IF(F154="是",VLOOKUP(G154,[53]Sheet2!A:C,3,FALSE),VLOOKUP(G154,[53]Sheet2!A:B,2,FALSE))</f>
        <v>600</v>
      </c>
      <c r="J154" s="40" t="s">
        <v>20</v>
      </c>
      <c r="K154" s="44"/>
    </row>
    <row r="155" s="6" customFormat="1" ht="32" customHeight="1" spans="1:11">
      <c r="A155" s="21">
        <v>151</v>
      </c>
      <c r="B155" s="21" t="s">
        <v>208</v>
      </c>
      <c r="C155" s="21" t="s">
        <v>209</v>
      </c>
      <c r="D155" s="21" t="s">
        <v>210</v>
      </c>
      <c r="E155" s="47" t="s">
        <v>17</v>
      </c>
      <c r="F155" s="21" t="s">
        <v>18</v>
      </c>
      <c r="G155" s="36" t="s">
        <v>211</v>
      </c>
      <c r="H155" s="37">
        <v>45444</v>
      </c>
      <c r="I155" s="43">
        <v>800</v>
      </c>
      <c r="J155" s="40" t="s">
        <v>20</v>
      </c>
      <c r="K155" s="44"/>
    </row>
    <row r="156" s="6" customFormat="1" ht="32" customHeight="1" spans="1:11">
      <c r="A156" s="21">
        <v>152</v>
      </c>
      <c r="B156" s="21" t="s">
        <v>208</v>
      </c>
      <c r="C156" s="21" t="s">
        <v>209</v>
      </c>
      <c r="D156" s="21" t="s">
        <v>212</v>
      </c>
      <c r="E156" s="47" t="s">
        <v>17</v>
      </c>
      <c r="F156" s="21" t="s">
        <v>18</v>
      </c>
      <c r="G156" s="36" t="s">
        <v>199</v>
      </c>
      <c r="H156" s="37">
        <v>45323</v>
      </c>
      <c r="I156" s="43">
        <v>800</v>
      </c>
      <c r="J156" s="40" t="s">
        <v>20</v>
      </c>
      <c r="K156" s="44"/>
    </row>
    <row r="157" s="6" customFormat="1" ht="32" customHeight="1" spans="1:11">
      <c r="A157" s="21">
        <v>153</v>
      </c>
      <c r="B157" s="21" t="s">
        <v>208</v>
      </c>
      <c r="C157" s="21" t="s">
        <v>213</v>
      </c>
      <c r="D157" s="21" t="s">
        <v>214</v>
      </c>
      <c r="E157" s="47" t="s">
        <v>17</v>
      </c>
      <c r="F157" s="21" t="s">
        <v>18</v>
      </c>
      <c r="G157" s="36" t="s">
        <v>22</v>
      </c>
      <c r="H157" s="37">
        <v>45323</v>
      </c>
      <c r="I157" s="43">
        <f>IF(F157="是",VLOOKUP(G157,[54]Sheet2!A:C,3,FALSE),VLOOKUP(G157,[54]Sheet2!A:B,2,FALSE))</f>
        <v>600</v>
      </c>
      <c r="J157" s="40" t="s">
        <v>20</v>
      </c>
      <c r="K157" s="44"/>
    </row>
    <row r="158" s="6" customFormat="1" ht="32" customHeight="1" spans="1:11">
      <c r="A158" s="21">
        <v>154</v>
      </c>
      <c r="B158" s="21" t="s">
        <v>208</v>
      </c>
      <c r="C158" s="21" t="s">
        <v>213</v>
      </c>
      <c r="D158" s="21" t="s">
        <v>215</v>
      </c>
      <c r="E158" s="47" t="s">
        <v>17</v>
      </c>
      <c r="F158" s="21" t="s">
        <v>18</v>
      </c>
      <c r="G158" s="36" t="s">
        <v>22</v>
      </c>
      <c r="H158" s="37">
        <v>45292</v>
      </c>
      <c r="I158" s="43">
        <f>IF(F158="是",VLOOKUP(G158,[54]Sheet2!A:C,3,FALSE),VLOOKUP(G158,[54]Sheet2!A:B,2,FALSE))</f>
        <v>600</v>
      </c>
      <c r="J158" s="40" t="s">
        <v>20</v>
      </c>
      <c r="K158" s="44"/>
    </row>
    <row r="159" s="6" customFormat="1" ht="32" customHeight="1" spans="1:11">
      <c r="A159" s="21">
        <v>155</v>
      </c>
      <c r="B159" s="21" t="s">
        <v>208</v>
      </c>
      <c r="C159" s="21" t="s">
        <v>213</v>
      </c>
      <c r="D159" s="48" t="s">
        <v>216</v>
      </c>
      <c r="E159" s="47" t="s">
        <v>17</v>
      </c>
      <c r="F159" s="21" t="s">
        <v>18</v>
      </c>
      <c r="G159" s="36" t="s">
        <v>199</v>
      </c>
      <c r="H159" s="25">
        <v>45292</v>
      </c>
      <c r="I159" s="43">
        <f>IF(F159="是",VLOOKUP(G159,[54]Sheet2!A:C,3,FALSE),VLOOKUP(G159,[54]Sheet2!A:B,2,FALSE))</f>
        <v>800</v>
      </c>
      <c r="J159" s="40" t="s">
        <v>20</v>
      </c>
      <c r="K159" s="44"/>
    </row>
    <row r="160" s="6" customFormat="1" ht="32" customHeight="1" spans="1:11">
      <c r="A160" s="21">
        <v>156</v>
      </c>
      <c r="B160" s="21" t="s">
        <v>208</v>
      </c>
      <c r="C160" s="21" t="s">
        <v>213</v>
      </c>
      <c r="D160" s="21" t="s">
        <v>217</v>
      </c>
      <c r="E160" s="47" t="s">
        <v>17</v>
      </c>
      <c r="F160" s="21" t="s">
        <v>18</v>
      </c>
      <c r="G160" s="36" t="s">
        <v>22</v>
      </c>
      <c r="H160" s="25">
        <v>45292</v>
      </c>
      <c r="I160" s="43">
        <f>IF(F160="是",VLOOKUP(G160,[54]Sheet2!A:C,3,FALSE),VLOOKUP(G160,[54]Sheet2!A:B,2,FALSE))</f>
        <v>600</v>
      </c>
      <c r="J160" s="40" t="s">
        <v>20</v>
      </c>
      <c r="K160" s="44"/>
    </row>
    <row r="161" s="6" customFormat="1" ht="32" customHeight="1" spans="1:11">
      <c r="A161" s="21">
        <v>157</v>
      </c>
      <c r="B161" s="21" t="s">
        <v>208</v>
      </c>
      <c r="C161" s="21" t="s">
        <v>213</v>
      </c>
      <c r="D161" s="21" t="s">
        <v>218</v>
      </c>
      <c r="E161" s="47" t="s">
        <v>17</v>
      </c>
      <c r="F161" s="21" t="s">
        <v>18</v>
      </c>
      <c r="G161" s="36" t="s">
        <v>22</v>
      </c>
      <c r="H161" s="25">
        <v>45323</v>
      </c>
      <c r="I161" s="43">
        <f>IF(F161="是",VLOOKUP(G161,[54]Sheet2!A:C,3,FALSE),VLOOKUP(G161,[54]Sheet2!A:B,2,FALSE))</f>
        <v>600</v>
      </c>
      <c r="J161" s="40" t="s">
        <v>20</v>
      </c>
      <c r="K161" s="44"/>
    </row>
    <row r="162" s="6" customFormat="1" ht="32" customHeight="1" spans="1:11">
      <c r="A162" s="21">
        <v>158</v>
      </c>
      <c r="B162" s="21" t="s">
        <v>208</v>
      </c>
      <c r="C162" s="21" t="s">
        <v>213</v>
      </c>
      <c r="D162" s="21" t="s">
        <v>219</v>
      </c>
      <c r="E162" s="47" t="s">
        <v>17</v>
      </c>
      <c r="F162" s="21" t="s">
        <v>18</v>
      </c>
      <c r="G162" s="36" t="s">
        <v>22</v>
      </c>
      <c r="H162" s="25">
        <v>45323</v>
      </c>
      <c r="I162" s="43">
        <f>IF(F162="是",VLOOKUP(G162,[54]Sheet2!A:C,3,FALSE),VLOOKUP(G162,[54]Sheet2!A:B,2,FALSE))</f>
        <v>600</v>
      </c>
      <c r="J162" s="40" t="s">
        <v>20</v>
      </c>
      <c r="K162" s="44"/>
    </row>
    <row r="163" s="6" customFormat="1" ht="32" customHeight="1" spans="1:11">
      <c r="A163" s="21">
        <v>159</v>
      </c>
      <c r="B163" s="22" t="s">
        <v>208</v>
      </c>
      <c r="C163" s="22" t="s">
        <v>213</v>
      </c>
      <c r="D163" s="22" t="s">
        <v>220</v>
      </c>
      <c r="E163" s="23" t="s">
        <v>17</v>
      </c>
      <c r="F163" s="22" t="s">
        <v>18</v>
      </c>
      <c r="G163" s="24" t="s">
        <v>28</v>
      </c>
      <c r="H163" s="25">
        <v>45323</v>
      </c>
      <c r="I163" s="39">
        <f>IF(F163="是",VLOOKUP(G163,[54]Sheet2!A:C,3,FALSE),VLOOKUP(G163,[54]Sheet2!A:B,2,FALSE))</f>
        <v>800</v>
      </c>
      <c r="J163" s="40" t="s">
        <v>20</v>
      </c>
      <c r="K163" s="44"/>
    </row>
    <row r="164" s="6" customFormat="1" ht="32" customHeight="1" spans="1:11">
      <c r="A164" s="21">
        <v>160</v>
      </c>
      <c r="B164" s="22" t="s">
        <v>208</v>
      </c>
      <c r="C164" s="22" t="s">
        <v>213</v>
      </c>
      <c r="D164" s="22" t="s">
        <v>221</v>
      </c>
      <c r="E164" s="23" t="s">
        <v>17</v>
      </c>
      <c r="F164" s="22" t="s">
        <v>18</v>
      </c>
      <c r="G164" s="24" t="s">
        <v>28</v>
      </c>
      <c r="H164" s="25">
        <v>45323</v>
      </c>
      <c r="I164" s="39">
        <f>IF(F164="是",VLOOKUP(G164,[54]Sheet2!A:C,3,FALSE),VLOOKUP(G164,[54]Sheet2!A:B,2,FALSE))</f>
        <v>800</v>
      </c>
      <c r="J164" s="40" t="s">
        <v>20</v>
      </c>
      <c r="K164" s="44"/>
    </row>
    <row r="165" s="6" customFormat="1" ht="32" customHeight="1" spans="1:11">
      <c r="A165" s="21">
        <v>161</v>
      </c>
      <c r="B165" s="21" t="s">
        <v>208</v>
      </c>
      <c r="C165" s="21" t="s">
        <v>213</v>
      </c>
      <c r="D165" s="21" t="s">
        <v>222</v>
      </c>
      <c r="E165" s="47" t="s">
        <v>17</v>
      </c>
      <c r="F165" s="21" t="s">
        <v>18</v>
      </c>
      <c r="G165" s="36" t="s">
        <v>22</v>
      </c>
      <c r="H165" s="25">
        <v>45323</v>
      </c>
      <c r="I165" s="43">
        <f>IF(F165="是",VLOOKUP(G165,[54]Sheet2!A:C,3,FALSE),VLOOKUP(G165,[54]Sheet2!A:B,2,FALSE))</f>
        <v>600</v>
      </c>
      <c r="J165" s="40" t="s">
        <v>20</v>
      </c>
      <c r="K165" s="44"/>
    </row>
    <row r="166" s="6" customFormat="1" ht="32" customHeight="1" spans="1:11">
      <c r="A166" s="21">
        <v>162</v>
      </c>
      <c r="B166" s="48" t="s">
        <v>208</v>
      </c>
      <c r="C166" s="48" t="s">
        <v>213</v>
      </c>
      <c r="D166" s="59" t="s">
        <v>223</v>
      </c>
      <c r="E166" s="47" t="s">
        <v>17</v>
      </c>
      <c r="F166" s="48" t="s">
        <v>18</v>
      </c>
      <c r="G166" s="60" t="s">
        <v>22</v>
      </c>
      <c r="H166" s="25">
        <v>45292</v>
      </c>
      <c r="I166" s="64">
        <f>IF(F166="是",VLOOKUP(G166,[54]Sheet2!A:C,3,FALSE),VLOOKUP(G166,[54]Sheet2!A:B,2,FALSE))</f>
        <v>600</v>
      </c>
      <c r="J166" s="40" t="s">
        <v>20</v>
      </c>
      <c r="K166" s="44"/>
    </row>
    <row r="167" s="6" customFormat="1" ht="32" customHeight="1" spans="1:11">
      <c r="A167" s="21">
        <v>163</v>
      </c>
      <c r="B167" s="21" t="s">
        <v>208</v>
      </c>
      <c r="C167" s="21" t="s">
        <v>213</v>
      </c>
      <c r="D167" s="21" t="s">
        <v>224</v>
      </c>
      <c r="E167" s="47" t="s">
        <v>17</v>
      </c>
      <c r="F167" s="21" t="s">
        <v>18</v>
      </c>
      <c r="G167" s="36" t="s">
        <v>22</v>
      </c>
      <c r="H167" s="25">
        <v>45292</v>
      </c>
      <c r="I167" s="21">
        <f>IF(F167="是",VLOOKUP(G167,[54]Sheet2!A:C,3,FALSE),VLOOKUP(G167,[54]Sheet2!A:B,2,FALSE))</f>
        <v>600</v>
      </c>
      <c r="J167" s="40" t="s">
        <v>20</v>
      </c>
      <c r="K167" s="44"/>
    </row>
    <row r="168" s="6" customFormat="1" ht="32" customHeight="1" spans="1:11">
      <c r="A168" s="21">
        <v>164</v>
      </c>
      <c r="B168" s="21" t="s">
        <v>208</v>
      </c>
      <c r="C168" s="21" t="s">
        <v>213</v>
      </c>
      <c r="D168" s="21" t="s">
        <v>225</v>
      </c>
      <c r="E168" s="47" t="s">
        <v>17</v>
      </c>
      <c r="F168" s="21" t="s">
        <v>18</v>
      </c>
      <c r="G168" s="36" t="s">
        <v>22</v>
      </c>
      <c r="H168" s="25">
        <v>45292</v>
      </c>
      <c r="I168" s="21">
        <f>IF(F168="是",VLOOKUP(G168,[54]Sheet2!A:C,3,FALSE),VLOOKUP(G168,[54]Sheet2!A:B,2,FALSE))</f>
        <v>600</v>
      </c>
      <c r="J168" s="40" t="s">
        <v>20</v>
      </c>
      <c r="K168" s="44"/>
    </row>
    <row r="169" s="6" customFormat="1" ht="32" customHeight="1" spans="1:11">
      <c r="A169" s="21">
        <v>165</v>
      </c>
      <c r="B169" s="21" t="s">
        <v>208</v>
      </c>
      <c r="C169" s="21" t="s">
        <v>226</v>
      </c>
      <c r="D169" s="21" t="s">
        <v>227</v>
      </c>
      <c r="E169" s="47" t="s">
        <v>17</v>
      </c>
      <c r="F169" s="21" t="s">
        <v>18</v>
      </c>
      <c r="G169" s="36" t="s">
        <v>22</v>
      </c>
      <c r="H169" s="37">
        <v>45323</v>
      </c>
      <c r="I169" s="43">
        <f>IF(F169="是",VLOOKUP(G169,[55]Sheet2!A:C,3,FALSE),VLOOKUP(G169,[55]Sheet2!A:B,2,FALSE))</f>
        <v>600</v>
      </c>
      <c r="J169" s="40" t="s">
        <v>20</v>
      </c>
      <c r="K169" s="44"/>
    </row>
    <row r="170" s="6" customFormat="1" ht="32" customHeight="1" spans="1:11">
      <c r="A170" s="21">
        <v>166</v>
      </c>
      <c r="B170" s="21" t="s">
        <v>208</v>
      </c>
      <c r="C170" s="21" t="s">
        <v>226</v>
      </c>
      <c r="D170" s="21" t="s">
        <v>228</v>
      </c>
      <c r="E170" s="47" t="s">
        <v>17</v>
      </c>
      <c r="F170" s="21" t="s">
        <v>18</v>
      </c>
      <c r="G170" s="36" t="s">
        <v>22</v>
      </c>
      <c r="H170" s="37">
        <v>45352</v>
      </c>
      <c r="I170" s="43">
        <v>600</v>
      </c>
      <c r="J170" s="40" t="s">
        <v>20</v>
      </c>
      <c r="K170" s="44"/>
    </row>
    <row r="171" s="6" customFormat="1" ht="32" customHeight="1" spans="1:11">
      <c r="A171" s="21">
        <v>167</v>
      </c>
      <c r="B171" s="21" t="s">
        <v>208</v>
      </c>
      <c r="C171" s="21" t="s">
        <v>226</v>
      </c>
      <c r="D171" s="21" t="s">
        <v>229</v>
      </c>
      <c r="E171" s="47" t="s">
        <v>17</v>
      </c>
      <c r="F171" s="21" t="s">
        <v>18</v>
      </c>
      <c r="G171" s="36" t="s">
        <v>22</v>
      </c>
      <c r="H171" s="37">
        <v>45292</v>
      </c>
      <c r="I171" s="43">
        <v>600</v>
      </c>
      <c r="J171" s="40" t="s">
        <v>20</v>
      </c>
      <c r="K171" s="44"/>
    </row>
    <row r="172" s="6" customFormat="1" ht="32" customHeight="1" spans="1:11">
      <c r="A172" s="21">
        <v>168</v>
      </c>
      <c r="B172" s="21" t="s">
        <v>208</v>
      </c>
      <c r="C172" s="21" t="s">
        <v>226</v>
      </c>
      <c r="D172" s="21" t="s">
        <v>230</v>
      </c>
      <c r="E172" s="47" t="s">
        <v>17</v>
      </c>
      <c r="F172" s="21" t="s">
        <v>18</v>
      </c>
      <c r="G172" s="36" t="s">
        <v>22</v>
      </c>
      <c r="H172" s="49">
        <v>45340</v>
      </c>
      <c r="I172" s="43">
        <v>600</v>
      </c>
      <c r="J172" s="40" t="s">
        <v>20</v>
      </c>
      <c r="K172" s="44"/>
    </row>
    <row r="173" s="6" customFormat="1" ht="32" customHeight="1" spans="1:11">
      <c r="A173" s="21">
        <v>169</v>
      </c>
      <c r="B173" s="21" t="s">
        <v>208</v>
      </c>
      <c r="C173" s="21" t="s">
        <v>226</v>
      </c>
      <c r="D173" s="21" t="s">
        <v>231</v>
      </c>
      <c r="E173" s="47" t="s">
        <v>17</v>
      </c>
      <c r="F173" s="21" t="s">
        <v>18</v>
      </c>
      <c r="G173" s="36" t="s">
        <v>28</v>
      </c>
      <c r="H173" s="37">
        <v>45356</v>
      </c>
      <c r="I173" s="43">
        <v>800</v>
      </c>
      <c r="J173" s="40" t="s">
        <v>20</v>
      </c>
      <c r="K173" s="44"/>
    </row>
    <row r="174" s="6" customFormat="1" ht="32" customHeight="1" spans="1:11">
      <c r="A174" s="21">
        <v>170</v>
      </c>
      <c r="B174" s="21" t="s">
        <v>208</v>
      </c>
      <c r="C174" s="21" t="s">
        <v>226</v>
      </c>
      <c r="D174" s="21" t="s">
        <v>232</v>
      </c>
      <c r="E174" s="47" t="s">
        <v>17</v>
      </c>
      <c r="F174" s="21" t="s">
        <v>18</v>
      </c>
      <c r="G174" s="36" t="s">
        <v>22</v>
      </c>
      <c r="H174" s="37">
        <v>45330</v>
      </c>
      <c r="I174" s="43">
        <v>600</v>
      </c>
      <c r="J174" s="40" t="s">
        <v>20</v>
      </c>
      <c r="K174" s="44"/>
    </row>
    <row r="175" s="6" customFormat="1" ht="32" customHeight="1" spans="1:11">
      <c r="A175" s="21">
        <v>171</v>
      </c>
      <c r="B175" s="21" t="s">
        <v>208</v>
      </c>
      <c r="C175" s="21" t="s">
        <v>226</v>
      </c>
      <c r="D175" s="21" t="s">
        <v>233</v>
      </c>
      <c r="E175" s="47" t="s">
        <v>17</v>
      </c>
      <c r="F175" s="21" t="s">
        <v>18</v>
      </c>
      <c r="G175" s="36" t="s">
        <v>22</v>
      </c>
      <c r="H175" s="37">
        <v>45292</v>
      </c>
      <c r="I175" s="43">
        <v>600</v>
      </c>
      <c r="J175" s="40" t="s">
        <v>20</v>
      </c>
      <c r="K175" s="44"/>
    </row>
    <row r="176" s="6" customFormat="1" ht="32" customHeight="1" spans="1:11">
      <c r="A176" s="21">
        <v>172</v>
      </c>
      <c r="B176" s="21" t="s">
        <v>208</v>
      </c>
      <c r="C176" s="21" t="s">
        <v>226</v>
      </c>
      <c r="D176" s="21" t="s">
        <v>234</v>
      </c>
      <c r="E176" s="47" t="s">
        <v>17</v>
      </c>
      <c r="F176" s="21" t="s">
        <v>18</v>
      </c>
      <c r="G176" s="36" t="s">
        <v>22</v>
      </c>
      <c r="H176" s="37">
        <v>45352</v>
      </c>
      <c r="I176" s="43">
        <v>600</v>
      </c>
      <c r="J176" s="40" t="s">
        <v>20</v>
      </c>
      <c r="K176" s="44"/>
    </row>
    <row r="177" s="6" customFormat="1" ht="32" customHeight="1" spans="1:11">
      <c r="A177" s="21">
        <v>173</v>
      </c>
      <c r="B177" s="21" t="s">
        <v>208</v>
      </c>
      <c r="C177" s="21" t="s">
        <v>226</v>
      </c>
      <c r="D177" s="21" t="s">
        <v>235</v>
      </c>
      <c r="E177" s="47" t="s">
        <v>17</v>
      </c>
      <c r="F177" s="21" t="s">
        <v>18</v>
      </c>
      <c r="G177" s="36" t="s">
        <v>22</v>
      </c>
      <c r="H177" s="37">
        <v>45344</v>
      </c>
      <c r="I177" s="43">
        <v>600</v>
      </c>
      <c r="J177" s="40" t="s">
        <v>20</v>
      </c>
      <c r="K177" s="44"/>
    </row>
    <row r="178" s="6" customFormat="1" ht="32" customHeight="1" spans="1:11">
      <c r="A178" s="21">
        <v>174</v>
      </c>
      <c r="B178" s="21" t="s">
        <v>208</v>
      </c>
      <c r="C178" s="21" t="s">
        <v>226</v>
      </c>
      <c r="D178" s="21" t="s">
        <v>236</v>
      </c>
      <c r="E178" s="47" t="s">
        <v>17</v>
      </c>
      <c r="F178" s="21" t="s">
        <v>18</v>
      </c>
      <c r="G178" s="36" t="s">
        <v>211</v>
      </c>
      <c r="H178" s="37">
        <v>45323</v>
      </c>
      <c r="I178" s="21">
        <v>800</v>
      </c>
      <c r="J178" s="40" t="s">
        <v>20</v>
      </c>
      <c r="K178" s="44"/>
    </row>
    <row r="179" s="6" customFormat="1" ht="32" customHeight="1" spans="1:11">
      <c r="A179" s="21">
        <v>175</v>
      </c>
      <c r="B179" s="21" t="s">
        <v>208</v>
      </c>
      <c r="C179" s="21" t="s">
        <v>226</v>
      </c>
      <c r="D179" s="21" t="s">
        <v>237</v>
      </c>
      <c r="E179" s="47" t="s">
        <v>17</v>
      </c>
      <c r="F179" s="21" t="s">
        <v>18</v>
      </c>
      <c r="G179" s="36" t="s">
        <v>199</v>
      </c>
      <c r="H179" s="61">
        <v>45301</v>
      </c>
      <c r="I179" s="43">
        <v>800</v>
      </c>
      <c r="J179" s="40" t="s">
        <v>20</v>
      </c>
      <c r="K179" s="44"/>
    </row>
    <row r="180" s="6" customFormat="1" ht="32" customHeight="1" spans="1:11">
      <c r="A180" s="21">
        <v>176</v>
      </c>
      <c r="B180" s="21" t="s">
        <v>208</v>
      </c>
      <c r="C180" s="21" t="s">
        <v>226</v>
      </c>
      <c r="D180" s="21" t="s">
        <v>238</v>
      </c>
      <c r="E180" s="47" t="s">
        <v>17</v>
      </c>
      <c r="F180" s="21" t="s">
        <v>18</v>
      </c>
      <c r="G180" s="36" t="s">
        <v>22</v>
      </c>
      <c r="H180" s="37">
        <v>45323</v>
      </c>
      <c r="I180" s="43">
        <v>600</v>
      </c>
      <c r="J180" s="40" t="s">
        <v>20</v>
      </c>
      <c r="K180" s="44"/>
    </row>
    <row r="181" s="6" customFormat="1" ht="32" customHeight="1" spans="1:11">
      <c r="A181" s="21">
        <v>177</v>
      </c>
      <c r="B181" s="21" t="s">
        <v>208</v>
      </c>
      <c r="C181" s="21" t="s">
        <v>226</v>
      </c>
      <c r="D181" s="21" t="s">
        <v>239</v>
      </c>
      <c r="E181" s="47" t="s">
        <v>17</v>
      </c>
      <c r="F181" s="21" t="s">
        <v>18</v>
      </c>
      <c r="G181" s="36" t="s">
        <v>22</v>
      </c>
      <c r="H181" s="61">
        <v>45342</v>
      </c>
      <c r="I181" s="43">
        <v>600</v>
      </c>
      <c r="J181" s="40" t="s">
        <v>20</v>
      </c>
      <c r="K181" s="44"/>
    </row>
    <row r="182" s="6" customFormat="1" ht="32" customHeight="1" spans="1:11">
      <c r="A182" s="21">
        <v>178</v>
      </c>
      <c r="B182" s="21" t="s">
        <v>208</v>
      </c>
      <c r="C182" s="21" t="s">
        <v>226</v>
      </c>
      <c r="D182" s="21" t="s">
        <v>240</v>
      </c>
      <c r="E182" s="47" t="s">
        <v>17</v>
      </c>
      <c r="F182" s="21" t="s">
        <v>18</v>
      </c>
      <c r="G182" s="36" t="s">
        <v>22</v>
      </c>
      <c r="H182" s="61">
        <v>45328</v>
      </c>
      <c r="I182" s="43">
        <v>600</v>
      </c>
      <c r="J182" s="40" t="s">
        <v>20</v>
      </c>
      <c r="K182" s="44"/>
    </row>
    <row r="183" s="6" customFormat="1" ht="32" customHeight="1" spans="1:11">
      <c r="A183" s="21">
        <v>179</v>
      </c>
      <c r="B183" s="21" t="s">
        <v>208</v>
      </c>
      <c r="C183" s="21" t="s">
        <v>226</v>
      </c>
      <c r="D183" s="21" t="s">
        <v>241</v>
      </c>
      <c r="E183" s="47" t="s">
        <v>17</v>
      </c>
      <c r="F183" s="21" t="s">
        <v>18</v>
      </c>
      <c r="G183" s="36" t="s">
        <v>51</v>
      </c>
      <c r="H183" s="61">
        <v>45352</v>
      </c>
      <c r="I183" s="43">
        <v>600</v>
      </c>
      <c r="J183" s="40" t="s">
        <v>20</v>
      </c>
      <c r="K183" s="44"/>
    </row>
    <row r="184" s="6" customFormat="1" ht="32" customHeight="1" spans="1:11">
      <c r="A184" s="21">
        <v>180</v>
      </c>
      <c r="B184" s="21" t="s">
        <v>208</v>
      </c>
      <c r="C184" s="21" t="s">
        <v>226</v>
      </c>
      <c r="D184" s="21" t="s">
        <v>242</v>
      </c>
      <c r="E184" s="47" t="s">
        <v>17</v>
      </c>
      <c r="F184" s="21" t="s">
        <v>18</v>
      </c>
      <c r="G184" s="36" t="s">
        <v>51</v>
      </c>
      <c r="H184" s="61">
        <v>45353</v>
      </c>
      <c r="I184" s="43">
        <v>600</v>
      </c>
      <c r="J184" s="40" t="s">
        <v>20</v>
      </c>
      <c r="K184" s="44"/>
    </row>
    <row r="185" s="6" customFormat="1" ht="32" customHeight="1" spans="1:11">
      <c r="A185" s="21">
        <v>181</v>
      </c>
      <c r="B185" s="21" t="s">
        <v>208</v>
      </c>
      <c r="C185" s="21" t="s">
        <v>226</v>
      </c>
      <c r="D185" s="62" t="s">
        <v>243</v>
      </c>
      <c r="E185" s="47" t="s">
        <v>17</v>
      </c>
      <c r="F185" s="21" t="s">
        <v>18</v>
      </c>
      <c r="G185" s="36" t="s">
        <v>28</v>
      </c>
      <c r="H185" s="37">
        <v>45349</v>
      </c>
      <c r="I185" s="43">
        <v>800</v>
      </c>
      <c r="J185" s="40" t="s">
        <v>20</v>
      </c>
      <c r="K185" s="44"/>
    </row>
    <row r="186" s="6" customFormat="1" ht="32" customHeight="1" spans="1:11">
      <c r="A186" s="21">
        <v>182</v>
      </c>
      <c r="B186" s="21" t="s">
        <v>208</v>
      </c>
      <c r="C186" s="21" t="s">
        <v>226</v>
      </c>
      <c r="D186" s="21" t="s">
        <v>244</v>
      </c>
      <c r="E186" s="47" t="s">
        <v>17</v>
      </c>
      <c r="F186" s="21" t="s">
        <v>18</v>
      </c>
      <c r="G186" s="36" t="s">
        <v>19</v>
      </c>
      <c r="H186" s="37">
        <v>45349</v>
      </c>
      <c r="I186" s="43">
        <v>800</v>
      </c>
      <c r="J186" s="40" t="s">
        <v>20</v>
      </c>
      <c r="K186" s="44"/>
    </row>
    <row r="187" s="6" customFormat="1" ht="32" customHeight="1" spans="1:11">
      <c r="A187" s="21">
        <v>183</v>
      </c>
      <c r="B187" s="21" t="s">
        <v>208</v>
      </c>
      <c r="C187" s="21" t="s">
        <v>226</v>
      </c>
      <c r="D187" s="21" t="s">
        <v>245</v>
      </c>
      <c r="E187" s="47" t="s">
        <v>17</v>
      </c>
      <c r="F187" s="21" t="s">
        <v>18</v>
      </c>
      <c r="G187" s="36" t="s">
        <v>22</v>
      </c>
      <c r="H187" s="37">
        <v>45323</v>
      </c>
      <c r="I187" s="43">
        <f>IF(F187="是",VLOOKUP(G187,[59]Sheet2!A:C,3,FALSE),VLOOKUP(G187,[59]Sheet2!A:B,2,FALSE))</f>
        <v>600</v>
      </c>
      <c r="J187" s="40" t="s">
        <v>20</v>
      </c>
      <c r="K187" s="44"/>
    </row>
    <row r="188" s="6" customFormat="1" ht="32" customHeight="1" spans="1:11">
      <c r="A188" s="21">
        <v>184</v>
      </c>
      <c r="B188" s="23" t="s">
        <v>208</v>
      </c>
      <c r="C188" s="23" t="s">
        <v>246</v>
      </c>
      <c r="D188" s="23" t="s">
        <v>247</v>
      </c>
      <c r="E188" s="47" t="s">
        <v>17</v>
      </c>
      <c r="F188" s="23" t="s">
        <v>18</v>
      </c>
      <c r="G188" s="26" t="s">
        <v>25</v>
      </c>
      <c r="H188" s="25" t="s">
        <v>248</v>
      </c>
      <c r="I188" s="42">
        <v>800</v>
      </c>
      <c r="J188" s="40" t="s">
        <v>20</v>
      </c>
      <c r="K188" s="44"/>
    </row>
    <row r="189" s="6" customFormat="1" ht="32" customHeight="1" spans="1:11">
      <c r="A189" s="21">
        <v>185</v>
      </c>
      <c r="B189" s="23" t="s">
        <v>208</v>
      </c>
      <c r="C189" s="23" t="s">
        <v>246</v>
      </c>
      <c r="D189" s="23" t="s">
        <v>249</v>
      </c>
      <c r="E189" s="47" t="s">
        <v>17</v>
      </c>
      <c r="F189" s="23" t="s">
        <v>18</v>
      </c>
      <c r="G189" s="26" t="s">
        <v>22</v>
      </c>
      <c r="H189" s="25" t="s">
        <v>248</v>
      </c>
      <c r="I189" s="23">
        <v>600</v>
      </c>
      <c r="J189" s="40" t="s">
        <v>20</v>
      </c>
      <c r="K189" s="44"/>
    </row>
    <row r="190" s="6" customFormat="1" ht="32" customHeight="1" spans="1:11">
      <c r="A190" s="21">
        <v>186</v>
      </c>
      <c r="B190" s="47" t="s">
        <v>208</v>
      </c>
      <c r="C190" s="47" t="s">
        <v>246</v>
      </c>
      <c r="D190" s="47" t="s">
        <v>250</v>
      </c>
      <c r="E190" s="47" t="s">
        <v>17</v>
      </c>
      <c r="F190" s="47" t="s">
        <v>18</v>
      </c>
      <c r="G190" s="63" t="s">
        <v>25</v>
      </c>
      <c r="H190" s="25" t="s">
        <v>248</v>
      </c>
      <c r="I190" s="47">
        <v>800</v>
      </c>
      <c r="J190" s="40" t="s">
        <v>20</v>
      </c>
      <c r="K190" s="44"/>
    </row>
    <row r="191" s="6" customFormat="1" ht="32" customHeight="1" spans="1:11">
      <c r="A191" s="21">
        <v>187</v>
      </c>
      <c r="B191" s="22" t="s">
        <v>208</v>
      </c>
      <c r="C191" s="22" t="s">
        <v>246</v>
      </c>
      <c r="D191" s="22" t="s">
        <v>251</v>
      </c>
      <c r="E191" s="47" t="s">
        <v>17</v>
      </c>
      <c r="F191" s="22" t="s">
        <v>18</v>
      </c>
      <c r="G191" s="24" t="s">
        <v>252</v>
      </c>
      <c r="H191" s="25" t="s">
        <v>42</v>
      </c>
      <c r="I191" s="39">
        <v>800</v>
      </c>
      <c r="J191" s="40" t="s">
        <v>20</v>
      </c>
      <c r="K191" s="44"/>
    </row>
    <row r="192" s="6" customFormat="1" ht="32" customHeight="1" spans="1:11">
      <c r="A192" s="21">
        <v>188</v>
      </c>
      <c r="B192" s="21" t="s">
        <v>208</v>
      </c>
      <c r="C192" s="22" t="s">
        <v>246</v>
      </c>
      <c r="D192" s="22" t="s">
        <v>253</v>
      </c>
      <c r="E192" s="47" t="s">
        <v>17</v>
      </c>
      <c r="F192" s="22" t="s">
        <v>18</v>
      </c>
      <c r="G192" s="24" t="s">
        <v>22</v>
      </c>
      <c r="H192" s="25">
        <v>45292</v>
      </c>
      <c r="I192" s="39">
        <v>600</v>
      </c>
      <c r="J192" s="40" t="s">
        <v>20</v>
      </c>
      <c r="K192" s="44"/>
    </row>
    <row r="193" s="6" customFormat="1" ht="32" customHeight="1" spans="1:11">
      <c r="A193" s="21">
        <v>189</v>
      </c>
      <c r="B193" s="21" t="s">
        <v>208</v>
      </c>
      <c r="C193" s="22" t="s">
        <v>246</v>
      </c>
      <c r="D193" s="47" t="s">
        <v>254</v>
      </c>
      <c r="E193" s="47" t="s">
        <v>17</v>
      </c>
      <c r="F193" s="47" t="s">
        <v>18</v>
      </c>
      <c r="G193" s="24" t="s">
        <v>22</v>
      </c>
      <c r="H193" s="65" t="s">
        <v>45</v>
      </c>
      <c r="I193" s="68">
        <v>600</v>
      </c>
      <c r="J193" s="40" t="s">
        <v>20</v>
      </c>
      <c r="K193" s="44"/>
    </row>
    <row r="194" s="6" customFormat="1" ht="32" customHeight="1" spans="1:11">
      <c r="A194" s="21">
        <v>190</v>
      </c>
      <c r="B194" s="22" t="s">
        <v>208</v>
      </c>
      <c r="C194" s="22" t="s">
        <v>246</v>
      </c>
      <c r="D194" s="22" t="s">
        <v>255</v>
      </c>
      <c r="E194" s="23" t="s">
        <v>17</v>
      </c>
      <c r="F194" s="22" t="s">
        <v>18</v>
      </c>
      <c r="G194" s="24" t="s">
        <v>22</v>
      </c>
      <c r="H194" s="25">
        <v>45474</v>
      </c>
      <c r="I194" s="39">
        <f>IF(F194="是",VLOOKUP(G194,[57]Sheet2!A:C,3,FALSE),VLOOKUP(G194,[57]Sheet2!A:B,2,FALSE))</f>
        <v>600</v>
      </c>
      <c r="J194" s="40" t="s">
        <v>20</v>
      </c>
      <c r="K194" s="44"/>
    </row>
    <row r="195" s="6" customFormat="1" ht="32" customHeight="1" spans="1:11">
      <c r="A195" s="21">
        <v>191</v>
      </c>
      <c r="B195" s="22" t="s">
        <v>208</v>
      </c>
      <c r="C195" s="22" t="s">
        <v>246</v>
      </c>
      <c r="D195" s="22" t="s">
        <v>256</v>
      </c>
      <c r="E195" s="23" t="s">
        <v>17</v>
      </c>
      <c r="F195" s="22" t="s">
        <v>18</v>
      </c>
      <c r="G195" s="24" t="s">
        <v>257</v>
      </c>
      <c r="H195" s="25">
        <v>45323</v>
      </c>
      <c r="I195" s="39">
        <f>IF(F195="是",VLOOKUP(G195,[57]Sheet2!A:C,3,FALSE),VLOOKUP(G195,[57]Sheet2!A:B,2,FALSE))</f>
        <v>800</v>
      </c>
      <c r="J195" s="40" t="s">
        <v>20</v>
      </c>
      <c r="K195" s="44"/>
    </row>
    <row r="196" s="6" customFormat="1" ht="32" customHeight="1" spans="1:11">
      <c r="A196" s="21">
        <v>192</v>
      </c>
      <c r="B196" s="22" t="s">
        <v>208</v>
      </c>
      <c r="C196" s="22" t="s">
        <v>246</v>
      </c>
      <c r="D196" s="22" t="s">
        <v>258</v>
      </c>
      <c r="E196" s="23" t="s">
        <v>17</v>
      </c>
      <c r="F196" s="22" t="s">
        <v>18</v>
      </c>
      <c r="G196" s="24" t="s">
        <v>257</v>
      </c>
      <c r="H196" s="25">
        <v>45323</v>
      </c>
      <c r="I196" s="39">
        <f>IF(F196="是",VLOOKUP(G196,[57]Sheet2!A:C,3,FALSE),VLOOKUP(G196,[57]Sheet2!A:B,2,FALSE))</f>
        <v>800</v>
      </c>
      <c r="J196" s="40" t="s">
        <v>20</v>
      </c>
      <c r="K196" s="44"/>
    </row>
    <row r="197" s="6" customFormat="1" ht="32" customHeight="1" spans="1:11">
      <c r="A197" s="21">
        <v>193</v>
      </c>
      <c r="B197" s="66" t="s">
        <v>208</v>
      </c>
      <c r="C197" s="66" t="s">
        <v>259</v>
      </c>
      <c r="D197" s="21" t="s">
        <v>260</v>
      </c>
      <c r="E197" s="67" t="s">
        <v>17</v>
      </c>
      <c r="F197" s="21" t="s">
        <v>18</v>
      </c>
      <c r="G197" s="36" t="s">
        <v>25</v>
      </c>
      <c r="H197" s="37">
        <v>45292</v>
      </c>
      <c r="I197" s="21">
        <v>800</v>
      </c>
      <c r="J197" s="40" t="s">
        <v>20</v>
      </c>
      <c r="K197" s="44"/>
    </row>
    <row r="198" s="6" customFormat="1" ht="32" customHeight="1" spans="1:11">
      <c r="A198" s="21">
        <v>194</v>
      </c>
      <c r="B198" s="21" t="s">
        <v>208</v>
      </c>
      <c r="C198" s="21" t="s">
        <v>261</v>
      </c>
      <c r="D198" s="21" t="s">
        <v>262</v>
      </c>
      <c r="E198" s="67" t="s">
        <v>17</v>
      </c>
      <c r="F198" s="21" t="s">
        <v>18</v>
      </c>
      <c r="G198" s="36" t="s">
        <v>22</v>
      </c>
      <c r="H198" s="37">
        <v>45292</v>
      </c>
      <c r="I198" s="43">
        <f>IF(F198="是",VLOOKUP(G198,[58]Sheet2!A:C,3,FALSE),VLOOKUP(G198,[58]Sheet2!A:B,2,FALSE))</f>
        <v>600</v>
      </c>
      <c r="J198" s="40" t="s">
        <v>20</v>
      </c>
      <c r="K198" s="44"/>
    </row>
    <row r="199" s="6" customFormat="1" ht="32" customHeight="1" spans="1:11">
      <c r="A199" s="21">
        <v>195</v>
      </c>
      <c r="B199" s="21" t="s">
        <v>208</v>
      </c>
      <c r="C199" s="21" t="s">
        <v>261</v>
      </c>
      <c r="D199" s="21" t="s">
        <v>263</v>
      </c>
      <c r="E199" s="67" t="s">
        <v>17</v>
      </c>
      <c r="F199" s="21" t="s">
        <v>18</v>
      </c>
      <c r="G199" s="36" t="s">
        <v>22</v>
      </c>
      <c r="H199" s="37">
        <v>45292</v>
      </c>
      <c r="I199" s="43">
        <f>IF(F199="是",VLOOKUP(G199,[58]Sheet2!A:C,3,FALSE),VLOOKUP(G199,[58]Sheet2!A:B,2,FALSE))</f>
        <v>600</v>
      </c>
      <c r="J199" s="40" t="s">
        <v>20</v>
      </c>
      <c r="K199" s="44"/>
    </row>
    <row r="200" s="6" customFormat="1" ht="32" customHeight="1" spans="1:11">
      <c r="A200" s="21">
        <v>196</v>
      </c>
      <c r="B200" s="21" t="s">
        <v>208</v>
      </c>
      <c r="C200" s="21" t="s">
        <v>261</v>
      </c>
      <c r="D200" s="21" t="s">
        <v>264</v>
      </c>
      <c r="E200" s="67" t="s">
        <v>17</v>
      </c>
      <c r="F200" s="21" t="s">
        <v>18</v>
      </c>
      <c r="G200" s="36" t="s">
        <v>22</v>
      </c>
      <c r="H200" s="37">
        <v>45352</v>
      </c>
      <c r="I200" s="43">
        <f>IF(F200="是",VLOOKUP(G200,[58]Sheet2!A:C,3,FALSE),VLOOKUP(G200,[58]Sheet2!A:B,2,FALSE))</f>
        <v>600</v>
      </c>
      <c r="J200" s="40" t="s">
        <v>20</v>
      </c>
      <c r="K200" s="44"/>
    </row>
    <row r="201" s="6" customFormat="1" ht="32" customHeight="1" spans="1:11">
      <c r="A201" s="21">
        <v>197</v>
      </c>
      <c r="B201" s="21" t="s">
        <v>208</v>
      </c>
      <c r="C201" s="21" t="s">
        <v>265</v>
      </c>
      <c r="D201" s="21" t="s">
        <v>266</v>
      </c>
      <c r="E201" s="67" t="s">
        <v>17</v>
      </c>
      <c r="F201" s="21" t="s">
        <v>18</v>
      </c>
      <c r="G201" s="36" t="s">
        <v>22</v>
      </c>
      <c r="H201" s="37">
        <v>45323</v>
      </c>
      <c r="I201" s="43">
        <f>IF(F201="是",VLOOKUP(G201,[60]Sheet2!A:C,3,FALSE),VLOOKUP(G201,[60]Sheet2!A:B,2,FALSE))</f>
        <v>600</v>
      </c>
      <c r="J201" s="40" t="s">
        <v>20</v>
      </c>
      <c r="K201" s="44"/>
    </row>
    <row r="202" s="6" customFormat="1" ht="32" customHeight="1" spans="1:11">
      <c r="A202" s="21">
        <v>198</v>
      </c>
      <c r="B202" s="21" t="s">
        <v>208</v>
      </c>
      <c r="C202" s="21" t="s">
        <v>265</v>
      </c>
      <c r="D202" s="21" t="s">
        <v>267</v>
      </c>
      <c r="E202" s="67" t="s">
        <v>17</v>
      </c>
      <c r="F202" s="21" t="s">
        <v>18</v>
      </c>
      <c r="G202" s="36" t="s">
        <v>22</v>
      </c>
      <c r="H202" s="37">
        <v>45323</v>
      </c>
      <c r="I202" s="43">
        <f>IF(F202="是",VLOOKUP(G202,[60]Sheet2!A:C,3,FALSE),VLOOKUP(G202,[60]Sheet2!A:B,2,FALSE))</f>
        <v>600</v>
      </c>
      <c r="J202" s="40" t="s">
        <v>20</v>
      </c>
      <c r="K202" s="44"/>
    </row>
    <row r="203" s="6" customFormat="1" ht="32" customHeight="1" spans="1:11">
      <c r="A203" s="21">
        <v>199</v>
      </c>
      <c r="B203" s="21" t="s">
        <v>208</v>
      </c>
      <c r="C203" s="21" t="s">
        <v>265</v>
      </c>
      <c r="D203" s="21" t="s">
        <v>268</v>
      </c>
      <c r="E203" s="67" t="s">
        <v>17</v>
      </c>
      <c r="F203" s="21" t="s">
        <v>18</v>
      </c>
      <c r="G203" s="36" t="s">
        <v>22</v>
      </c>
      <c r="H203" s="37">
        <v>45352</v>
      </c>
      <c r="I203" s="43">
        <f>IF(F203="是",VLOOKUP(G203,[60]Sheet2!A:C,3,FALSE),VLOOKUP(G203,[60]Sheet2!A:B,2,FALSE))</f>
        <v>600</v>
      </c>
      <c r="J203" s="40" t="s">
        <v>20</v>
      </c>
      <c r="K203" s="44"/>
    </row>
    <row r="204" s="6" customFormat="1" ht="32" customHeight="1" spans="1:11">
      <c r="A204" s="21">
        <v>200</v>
      </c>
      <c r="B204" s="22" t="s">
        <v>208</v>
      </c>
      <c r="C204" s="22" t="s">
        <v>265</v>
      </c>
      <c r="D204" s="34" t="s">
        <v>269</v>
      </c>
      <c r="E204" s="67" t="s">
        <v>17</v>
      </c>
      <c r="F204" s="34" t="s">
        <v>18</v>
      </c>
      <c r="G204" s="35" t="s">
        <v>22</v>
      </c>
      <c r="H204" s="33">
        <v>45352</v>
      </c>
      <c r="I204" s="39">
        <v>600</v>
      </c>
      <c r="J204" s="40" t="s">
        <v>20</v>
      </c>
      <c r="K204" s="44"/>
    </row>
    <row r="205" s="6" customFormat="1" ht="32" customHeight="1" spans="1:11">
      <c r="A205" s="21">
        <v>201</v>
      </c>
      <c r="B205" s="21" t="s">
        <v>208</v>
      </c>
      <c r="C205" s="21" t="s">
        <v>265</v>
      </c>
      <c r="D205" s="21" t="s">
        <v>270</v>
      </c>
      <c r="E205" s="67" t="s">
        <v>17</v>
      </c>
      <c r="F205" s="21" t="s">
        <v>18</v>
      </c>
      <c r="G205" s="36" t="s">
        <v>22</v>
      </c>
      <c r="H205" s="37">
        <v>45352</v>
      </c>
      <c r="I205" s="43">
        <f>IF(F205="是",VLOOKUP(G205,[60]Sheet2!A:C,3,FALSE),VLOOKUP(G205,[60]Sheet2!A:B,2,FALSE))</f>
        <v>600</v>
      </c>
      <c r="J205" s="40" t="s">
        <v>20</v>
      </c>
      <c r="K205" s="44"/>
    </row>
    <row r="206" s="6" customFormat="1" ht="32" customHeight="1" spans="1:11">
      <c r="A206" s="21">
        <v>202</v>
      </c>
      <c r="B206" s="67" t="s">
        <v>271</v>
      </c>
      <c r="C206" s="67" t="s">
        <v>272</v>
      </c>
      <c r="D206" s="67" t="s">
        <v>273</v>
      </c>
      <c r="E206" s="67" t="s">
        <v>17</v>
      </c>
      <c r="F206" s="67" t="s">
        <v>18</v>
      </c>
      <c r="G206" s="67" t="s">
        <v>22</v>
      </c>
      <c r="H206" s="65" t="s">
        <v>45</v>
      </c>
      <c r="I206" s="67">
        <v>600</v>
      </c>
      <c r="J206" s="40" t="s">
        <v>20</v>
      </c>
      <c r="K206" s="44"/>
    </row>
    <row r="207" s="6" customFormat="1" ht="32" customHeight="1" spans="1:11">
      <c r="A207" s="21">
        <v>203</v>
      </c>
      <c r="B207" s="67" t="s">
        <v>271</v>
      </c>
      <c r="C207" s="67" t="s">
        <v>272</v>
      </c>
      <c r="D207" s="67" t="s">
        <v>274</v>
      </c>
      <c r="E207" s="67" t="s">
        <v>17</v>
      </c>
      <c r="F207" s="67" t="s">
        <v>18</v>
      </c>
      <c r="G207" s="67" t="s">
        <v>22</v>
      </c>
      <c r="H207" s="65" t="s">
        <v>45</v>
      </c>
      <c r="I207" s="67">
        <v>600</v>
      </c>
      <c r="J207" s="40" t="s">
        <v>20</v>
      </c>
      <c r="K207" s="44"/>
    </row>
    <row r="208" s="6" customFormat="1" ht="32" customHeight="1" spans="1:11">
      <c r="A208" s="21">
        <v>204</v>
      </c>
      <c r="B208" s="67" t="s">
        <v>271</v>
      </c>
      <c r="C208" s="67" t="s">
        <v>272</v>
      </c>
      <c r="D208" s="67" t="s">
        <v>275</v>
      </c>
      <c r="E208" s="67" t="s">
        <v>17</v>
      </c>
      <c r="F208" s="67" t="s">
        <v>18</v>
      </c>
      <c r="G208" s="67" t="s">
        <v>22</v>
      </c>
      <c r="H208" s="65" t="s">
        <v>42</v>
      </c>
      <c r="I208" s="67">
        <v>600</v>
      </c>
      <c r="J208" s="40" t="s">
        <v>20</v>
      </c>
      <c r="K208" s="44"/>
    </row>
    <row r="209" s="6" customFormat="1" ht="32" customHeight="1" spans="1:11">
      <c r="A209" s="21">
        <v>205</v>
      </c>
      <c r="B209" s="67" t="s">
        <v>271</v>
      </c>
      <c r="C209" s="67" t="s">
        <v>272</v>
      </c>
      <c r="D209" s="67" t="s">
        <v>276</v>
      </c>
      <c r="E209" s="67" t="s">
        <v>17</v>
      </c>
      <c r="F209" s="67" t="s">
        <v>18</v>
      </c>
      <c r="G209" s="67" t="s">
        <v>22</v>
      </c>
      <c r="H209" s="65" t="s">
        <v>42</v>
      </c>
      <c r="I209" s="67">
        <v>600</v>
      </c>
      <c r="J209" s="40" t="s">
        <v>20</v>
      </c>
      <c r="K209" s="44"/>
    </row>
    <row r="210" s="6" customFormat="1" ht="32" customHeight="1" spans="1:11">
      <c r="A210" s="21">
        <v>206</v>
      </c>
      <c r="B210" s="67" t="s">
        <v>271</v>
      </c>
      <c r="C210" s="67" t="s">
        <v>272</v>
      </c>
      <c r="D210" s="67" t="s">
        <v>277</v>
      </c>
      <c r="E210" s="67" t="s">
        <v>17</v>
      </c>
      <c r="F210" s="67" t="s">
        <v>18</v>
      </c>
      <c r="G210" s="67" t="s">
        <v>22</v>
      </c>
      <c r="H210" s="65" t="s">
        <v>42</v>
      </c>
      <c r="I210" s="67">
        <v>600</v>
      </c>
      <c r="J210" s="40" t="s">
        <v>20</v>
      </c>
      <c r="K210" s="44"/>
    </row>
    <row r="211" s="6" customFormat="1" ht="32" customHeight="1" spans="1:11">
      <c r="A211" s="21">
        <v>207</v>
      </c>
      <c r="B211" s="67" t="s">
        <v>271</v>
      </c>
      <c r="C211" s="67" t="s">
        <v>272</v>
      </c>
      <c r="D211" s="67" t="s">
        <v>278</v>
      </c>
      <c r="E211" s="67" t="s">
        <v>17</v>
      </c>
      <c r="F211" s="67" t="s">
        <v>18</v>
      </c>
      <c r="G211" s="67" t="s">
        <v>28</v>
      </c>
      <c r="H211" s="65" t="s">
        <v>279</v>
      </c>
      <c r="I211" s="67">
        <v>800</v>
      </c>
      <c r="J211" s="40" t="s">
        <v>20</v>
      </c>
      <c r="K211" s="44"/>
    </row>
    <row r="212" s="6" customFormat="1" ht="32" customHeight="1" spans="1:11">
      <c r="A212" s="21">
        <v>208</v>
      </c>
      <c r="B212" s="67" t="s">
        <v>271</v>
      </c>
      <c r="C212" s="67" t="s">
        <v>272</v>
      </c>
      <c r="D212" s="67" t="s">
        <v>280</v>
      </c>
      <c r="E212" s="67" t="s">
        <v>17</v>
      </c>
      <c r="F212" s="67" t="s">
        <v>18</v>
      </c>
      <c r="G212" s="67" t="s">
        <v>199</v>
      </c>
      <c r="H212" s="65" t="s">
        <v>48</v>
      </c>
      <c r="I212" s="67">
        <v>800</v>
      </c>
      <c r="J212" s="40" t="s">
        <v>20</v>
      </c>
      <c r="K212" s="44"/>
    </row>
    <row r="213" s="6" customFormat="1" ht="32" customHeight="1" spans="1:11">
      <c r="A213" s="21">
        <v>209</v>
      </c>
      <c r="B213" s="67" t="s">
        <v>271</v>
      </c>
      <c r="C213" s="67" t="s">
        <v>272</v>
      </c>
      <c r="D213" s="67" t="s">
        <v>281</v>
      </c>
      <c r="E213" s="67" t="s">
        <v>17</v>
      </c>
      <c r="F213" s="67" t="s">
        <v>18</v>
      </c>
      <c r="G213" s="67" t="s">
        <v>22</v>
      </c>
      <c r="H213" s="65" t="s">
        <v>45</v>
      </c>
      <c r="I213" s="67">
        <v>600</v>
      </c>
      <c r="J213" s="40" t="s">
        <v>20</v>
      </c>
      <c r="K213" s="44"/>
    </row>
    <row r="214" s="6" customFormat="1" ht="32" customHeight="1" spans="1:11">
      <c r="A214" s="21">
        <v>210</v>
      </c>
      <c r="B214" s="67" t="s">
        <v>271</v>
      </c>
      <c r="C214" s="67" t="s">
        <v>272</v>
      </c>
      <c r="D214" s="67" t="s">
        <v>282</v>
      </c>
      <c r="E214" s="67" t="s">
        <v>17</v>
      </c>
      <c r="F214" s="67" t="s">
        <v>18</v>
      </c>
      <c r="G214" s="67" t="s">
        <v>22</v>
      </c>
      <c r="H214" s="65" t="s">
        <v>42</v>
      </c>
      <c r="I214" s="67">
        <v>600</v>
      </c>
      <c r="J214" s="40" t="s">
        <v>20</v>
      </c>
      <c r="K214" s="44"/>
    </row>
    <row r="215" s="6" customFormat="1" ht="32" customHeight="1" spans="1:11">
      <c r="A215" s="21">
        <v>211</v>
      </c>
      <c r="B215" s="67" t="s">
        <v>271</v>
      </c>
      <c r="C215" s="67" t="s">
        <v>272</v>
      </c>
      <c r="D215" s="67" t="s">
        <v>283</v>
      </c>
      <c r="E215" s="67" t="s">
        <v>17</v>
      </c>
      <c r="F215" s="67" t="s">
        <v>18</v>
      </c>
      <c r="G215" s="67" t="s">
        <v>22</v>
      </c>
      <c r="H215" s="65" t="s">
        <v>42</v>
      </c>
      <c r="I215" s="67">
        <v>600</v>
      </c>
      <c r="J215" s="40" t="s">
        <v>20</v>
      </c>
      <c r="K215" s="44"/>
    </row>
    <row r="216" s="6" customFormat="1" ht="32" customHeight="1" spans="1:11">
      <c r="A216" s="21">
        <v>212</v>
      </c>
      <c r="B216" s="67" t="s">
        <v>271</v>
      </c>
      <c r="C216" s="67" t="s">
        <v>272</v>
      </c>
      <c r="D216" s="67" t="s">
        <v>284</v>
      </c>
      <c r="E216" s="67" t="s">
        <v>17</v>
      </c>
      <c r="F216" s="67" t="s">
        <v>18</v>
      </c>
      <c r="G216" s="67" t="s">
        <v>22</v>
      </c>
      <c r="H216" s="65" t="s">
        <v>42</v>
      </c>
      <c r="I216" s="67">
        <v>600</v>
      </c>
      <c r="J216" s="40" t="s">
        <v>20</v>
      </c>
      <c r="K216" s="44"/>
    </row>
    <row r="217" s="6" customFormat="1" ht="32" customHeight="1" spans="1:11">
      <c r="A217" s="21">
        <v>213</v>
      </c>
      <c r="B217" s="67" t="s">
        <v>271</v>
      </c>
      <c r="C217" s="67" t="s">
        <v>272</v>
      </c>
      <c r="D217" s="67" t="s">
        <v>285</v>
      </c>
      <c r="E217" s="67" t="s">
        <v>17</v>
      </c>
      <c r="F217" s="67" t="s">
        <v>18</v>
      </c>
      <c r="G217" s="67" t="s">
        <v>22</v>
      </c>
      <c r="H217" s="65" t="s">
        <v>42</v>
      </c>
      <c r="I217" s="67">
        <v>600</v>
      </c>
      <c r="J217" s="40" t="s">
        <v>20</v>
      </c>
      <c r="K217" s="44"/>
    </row>
    <row r="218" s="6" customFormat="1" ht="32" customHeight="1" spans="1:11">
      <c r="A218" s="21">
        <v>214</v>
      </c>
      <c r="B218" s="67" t="s">
        <v>271</v>
      </c>
      <c r="C218" s="67" t="s">
        <v>272</v>
      </c>
      <c r="D218" s="67" t="s">
        <v>286</v>
      </c>
      <c r="E218" s="67" t="s">
        <v>17</v>
      </c>
      <c r="F218" s="67" t="s">
        <v>18</v>
      </c>
      <c r="G218" s="67" t="s">
        <v>22</v>
      </c>
      <c r="H218" s="65" t="s">
        <v>279</v>
      </c>
      <c r="I218" s="67">
        <v>600</v>
      </c>
      <c r="J218" s="40" t="s">
        <v>20</v>
      </c>
      <c r="K218" s="44"/>
    </row>
    <row r="219" s="6" customFormat="1" ht="32" customHeight="1" spans="1:11">
      <c r="A219" s="21">
        <v>215</v>
      </c>
      <c r="B219" s="67" t="s">
        <v>271</v>
      </c>
      <c r="C219" s="67" t="s">
        <v>272</v>
      </c>
      <c r="D219" s="67" t="s">
        <v>287</v>
      </c>
      <c r="E219" s="67" t="s">
        <v>17</v>
      </c>
      <c r="F219" s="67" t="s">
        <v>18</v>
      </c>
      <c r="G219" s="67" t="s">
        <v>288</v>
      </c>
      <c r="H219" s="65" t="s">
        <v>45</v>
      </c>
      <c r="I219" s="67">
        <v>800</v>
      </c>
      <c r="J219" s="40" t="s">
        <v>20</v>
      </c>
      <c r="K219" s="44"/>
    </row>
    <row r="220" s="6" customFormat="1" ht="32" customHeight="1" spans="1:11">
      <c r="A220" s="21">
        <v>216</v>
      </c>
      <c r="B220" s="67" t="s">
        <v>271</v>
      </c>
      <c r="C220" s="67" t="s">
        <v>272</v>
      </c>
      <c r="D220" s="67" t="s">
        <v>289</v>
      </c>
      <c r="E220" s="67" t="s">
        <v>17</v>
      </c>
      <c r="F220" s="67" t="s">
        <v>18</v>
      </c>
      <c r="G220" s="67" t="s">
        <v>22</v>
      </c>
      <c r="H220" s="65" t="s">
        <v>48</v>
      </c>
      <c r="I220" s="67">
        <v>600</v>
      </c>
      <c r="J220" s="40" t="s">
        <v>20</v>
      </c>
      <c r="K220" s="44"/>
    </row>
    <row r="221" s="6" customFormat="1" ht="32" customHeight="1" spans="1:11">
      <c r="A221" s="21">
        <v>217</v>
      </c>
      <c r="B221" s="67" t="s">
        <v>271</v>
      </c>
      <c r="C221" s="67" t="s">
        <v>272</v>
      </c>
      <c r="D221" s="67" t="s">
        <v>290</v>
      </c>
      <c r="E221" s="67" t="s">
        <v>17</v>
      </c>
      <c r="F221" s="67" t="s">
        <v>18</v>
      </c>
      <c r="G221" s="67" t="s">
        <v>22</v>
      </c>
      <c r="H221" s="65" t="s">
        <v>279</v>
      </c>
      <c r="I221" s="67">
        <v>600</v>
      </c>
      <c r="J221" s="40" t="s">
        <v>20</v>
      </c>
      <c r="K221" s="44"/>
    </row>
    <row r="222" s="6" customFormat="1" ht="32" customHeight="1" spans="1:11">
      <c r="A222" s="21">
        <v>218</v>
      </c>
      <c r="B222" s="67" t="s">
        <v>271</v>
      </c>
      <c r="C222" s="67" t="s">
        <v>272</v>
      </c>
      <c r="D222" s="67" t="s">
        <v>291</v>
      </c>
      <c r="E222" s="67" t="s">
        <v>17</v>
      </c>
      <c r="F222" s="67" t="s">
        <v>18</v>
      </c>
      <c r="G222" s="67" t="s">
        <v>22</v>
      </c>
      <c r="H222" s="65" t="s">
        <v>42</v>
      </c>
      <c r="I222" s="67">
        <v>600</v>
      </c>
      <c r="J222" s="40" t="s">
        <v>20</v>
      </c>
      <c r="K222" s="44"/>
    </row>
    <row r="223" s="6" customFormat="1" ht="32" customHeight="1" spans="1:11">
      <c r="A223" s="21">
        <v>219</v>
      </c>
      <c r="B223" s="67" t="s">
        <v>271</v>
      </c>
      <c r="C223" s="67" t="s">
        <v>272</v>
      </c>
      <c r="D223" s="67" t="s">
        <v>292</v>
      </c>
      <c r="E223" s="67" t="s">
        <v>17</v>
      </c>
      <c r="F223" s="67" t="s">
        <v>18</v>
      </c>
      <c r="G223" s="67" t="s">
        <v>22</v>
      </c>
      <c r="H223" s="65" t="s">
        <v>42</v>
      </c>
      <c r="I223" s="67">
        <v>600</v>
      </c>
      <c r="J223" s="40" t="s">
        <v>20</v>
      </c>
      <c r="K223" s="44"/>
    </row>
    <row r="224" s="6" customFormat="1" ht="32" customHeight="1" spans="1:11">
      <c r="A224" s="21">
        <v>220</v>
      </c>
      <c r="B224" s="67" t="s">
        <v>271</v>
      </c>
      <c r="C224" s="67" t="s">
        <v>272</v>
      </c>
      <c r="D224" s="67" t="s">
        <v>293</v>
      </c>
      <c r="E224" s="67" t="s">
        <v>17</v>
      </c>
      <c r="F224" s="67" t="s">
        <v>18</v>
      </c>
      <c r="G224" s="67" t="s">
        <v>22</v>
      </c>
      <c r="H224" s="65" t="s">
        <v>42</v>
      </c>
      <c r="I224" s="67">
        <v>600</v>
      </c>
      <c r="J224" s="40" t="s">
        <v>20</v>
      </c>
      <c r="K224" s="44"/>
    </row>
    <row r="225" s="6" customFormat="1" ht="32" customHeight="1" spans="1:11">
      <c r="A225" s="21">
        <v>221</v>
      </c>
      <c r="B225" s="67" t="s">
        <v>271</v>
      </c>
      <c r="C225" s="67" t="s">
        <v>272</v>
      </c>
      <c r="D225" s="67" t="s">
        <v>294</v>
      </c>
      <c r="E225" s="67" t="s">
        <v>17</v>
      </c>
      <c r="F225" s="67" t="s">
        <v>18</v>
      </c>
      <c r="G225" s="67" t="s">
        <v>22</v>
      </c>
      <c r="H225" s="65" t="s">
        <v>48</v>
      </c>
      <c r="I225" s="67">
        <v>600</v>
      </c>
      <c r="J225" s="40" t="s">
        <v>20</v>
      </c>
      <c r="K225" s="44"/>
    </row>
    <row r="226" s="6" customFormat="1" ht="32" customHeight="1" spans="1:11">
      <c r="A226" s="21">
        <v>222</v>
      </c>
      <c r="B226" s="67" t="s">
        <v>271</v>
      </c>
      <c r="C226" s="67" t="s">
        <v>272</v>
      </c>
      <c r="D226" s="67" t="s">
        <v>295</v>
      </c>
      <c r="E226" s="67" t="s">
        <v>17</v>
      </c>
      <c r="F226" s="67" t="s">
        <v>18</v>
      </c>
      <c r="G226" s="67" t="s">
        <v>22</v>
      </c>
      <c r="H226" s="25">
        <v>45352</v>
      </c>
      <c r="I226" s="67">
        <v>600</v>
      </c>
      <c r="J226" s="40" t="s">
        <v>20</v>
      </c>
      <c r="K226" s="44"/>
    </row>
    <row r="227" s="6" customFormat="1" ht="32" customHeight="1" spans="1:11">
      <c r="A227" s="21">
        <v>223</v>
      </c>
      <c r="B227" s="67" t="s">
        <v>271</v>
      </c>
      <c r="C227" s="67" t="s">
        <v>272</v>
      </c>
      <c r="D227" s="67" t="s">
        <v>296</v>
      </c>
      <c r="E227" s="67" t="s">
        <v>17</v>
      </c>
      <c r="F227" s="67" t="s">
        <v>18</v>
      </c>
      <c r="G227" s="67" t="s">
        <v>22</v>
      </c>
      <c r="H227" s="25">
        <v>45352</v>
      </c>
      <c r="I227" s="67">
        <v>600</v>
      </c>
      <c r="J227" s="40" t="s">
        <v>20</v>
      </c>
      <c r="K227" s="44"/>
    </row>
    <row r="228" s="6" customFormat="1" ht="32" customHeight="1" spans="1:11">
      <c r="A228" s="21">
        <v>224</v>
      </c>
      <c r="B228" s="67" t="s">
        <v>271</v>
      </c>
      <c r="C228" s="67" t="s">
        <v>272</v>
      </c>
      <c r="D228" s="67" t="s">
        <v>297</v>
      </c>
      <c r="E228" s="67" t="s">
        <v>17</v>
      </c>
      <c r="F228" s="67" t="s">
        <v>18</v>
      </c>
      <c r="G228" s="67" t="s">
        <v>22</v>
      </c>
      <c r="H228" s="25" t="s">
        <v>45</v>
      </c>
      <c r="I228" s="67">
        <v>600</v>
      </c>
      <c r="J228" s="40" t="s">
        <v>20</v>
      </c>
      <c r="K228" s="44"/>
    </row>
    <row r="229" s="6" customFormat="1" ht="32" customHeight="1" spans="1:11">
      <c r="A229" s="21">
        <v>225</v>
      </c>
      <c r="B229" s="67" t="s">
        <v>271</v>
      </c>
      <c r="C229" s="67" t="s">
        <v>272</v>
      </c>
      <c r="D229" s="67" t="s">
        <v>298</v>
      </c>
      <c r="E229" s="67" t="s">
        <v>17</v>
      </c>
      <c r="F229" s="67" t="s">
        <v>18</v>
      </c>
      <c r="G229" s="67" t="s">
        <v>22</v>
      </c>
      <c r="H229" s="25" t="s">
        <v>42</v>
      </c>
      <c r="I229" s="67">
        <v>600</v>
      </c>
      <c r="J229" s="40" t="s">
        <v>20</v>
      </c>
      <c r="K229" s="44"/>
    </row>
    <row r="230" s="6" customFormat="1" ht="32" customHeight="1" spans="1:11">
      <c r="A230" s="21">
        <v>226</v>
      </c>
      <c r="B230" s="67" t="s">
        <v>271</v>
      </c>
      <c r="C230" s="67" t="s">
        <v>272</v>
      </c>
      <c r="D230" s="67" t="s">
        <v>299</v>
      </c>
      <c r="E230" s="67" t="s">
        <v>17</v>
      </c>
      <c r="F230" s="67" t="s">
        <v>18</v>
      </c>
      <c r="G230" s="67" t="s">
        <v>22</v>
      </c>
      <c r="H230" s="25" t="s">
        <v>42</v>
      </c>
      <c r="I230" s="67">
        <v>600</v>
      </c>
      <c r="J230" s="40" t="s">
        <v>20</v>
      </c>
      <c r="K230" s="44"/>
    </row>
    <row r="231" s="6" customFormat="1" ht="32" customHeight="1" spans="1:11">
      <c r="A231" s="21">
        <v>227</v>
      </c>
      <c r="B231" s="67" t="s">
        <v>271</v>
      </c>
      <c r="C231" s="67" t="s">
        <v>272</v>
      </c>
      <c r="D231" s="67" t="s">
        <v>300</v>
      </c>
      <c r="E231" s="67" t="s">
        <v>17</v>
      </c>
      <c r="F231" s="67" t="s">
        <v>18</v>
      </c>
      <c r="G231" s="67" t="s">
        <v>22</v>
      </c>
      <c r="H231" s="25" t="s">
        <v>42</v>
      </c>
      <c r="I231" s="67">
        <v>600</v>
      </c>
      <c r="J231" s="40" t="s">
        <v>20</v>
      </c>
      <c r="K231" s="44"/>
    </row>
    <row r="232" s="6" customFormat="1" ht="32" customHeight="1" spans="1:11">
      <c r="A232" s="21">
        <v>228</v>
      </c>
      <c r="B232" s="67" t="s">
        <v>271</v>
      </c>
      <c r="C232" s="67" t="s">
        <v>301</v>
      </c>
      <c r="D232" s="67" t="s">
        <v>302</v>
      </c>
      <c r="E232" s="67" t="s">
        <v>17</v>
      </c>
      <c r="F232" s="67" t="s">
        <v>18</v>
      </c>
      <c r="G232" s="67" t="s">
        <v>22</v>
      </c>
      <c r="H232" s="25">
        <v>45339</v>
      </c>
      <c r="I232" s="67">
        <v>600</v>
      </c>
      <c r="J232" s="40" t="s">
        <v>20</v>
      </c>
      <c r="K232" s="44"/>
    </row>
    <row r="233" s="6" customFormat="1" ht="32" customHeight="1" spans="1:11">
      <c r="A233" s="21">
        <v>229</v>
      </c>
      <c r="B233" s="67" t="s">
        <v>271</v>
      </c>
      <c r="C233" s="67" t="s">
        <v>301</v>
      </c>
      <c r="D233" s="67" t="s">
        <v>303</v>
      </c>
      <c r="E233" s="67" t="s">
        <v>17</v>
      </c>
      <c r="F233" s="67" t="s">
        <v>18</v>
      </c>
      <c r="G233" s="67" t="s">
        <v>22</v>
      </c>
      <c r="H233" s="25">
        <v>45347</v>
      </c>
      <c r="I233" s="67">
        <v>600</v>
      </c>
      <c r="J233" s="40" t="s">
        <v>20</v>
      </c>
      <c r="K233" s="44"/>
    </row>
    <row r="234" s="6" customFormat="1" ht="32" customHeight="1" spans="1:11">
      <c r="A234" s="21">
        <v>230</v>
      </c>
      <c r="B234" s="67" t="s">
        <v>271</v>
      </c>
      <c r="C234" s="67" t="s">
        <v>301</v>
      </c>
      <c r="D234" s="67" t="s">
        <v>304</v>
      </c>
      <c r="E234" s="67" t="s">
        <v>17</v>
      </c>
      <c r="F234" s="67" t="s">
        <v>18</v>
      </c>
      <c r="G234" s="67" t="s">
        <v>22</v>
      </c>
      <c r="H234" s="25">
        <v>45412</v>
      </c>
      <c r="I234" s="67">
        <v>600</v>
      </c>
      <c r="J234" s="40" t="s">
        <v>20</v>
      </c>
      <c r="K234" s="44"/>
    </row>
    <row r="235" s="6" customFormat="1" ht="32" customHeight="1" spans="1:11">
      <c r="A235" s="21">
        <v>231</v>
      </c>
      <c r="B235" s="67" t="s">
        <v>271</v>
      </c>
      <c r="C235" s="67" t="s">
        <v>301</v>
      </c>
      <c r="D235" s="67" t="s">
        <v>305</v>
      </c>
      <c r="E235" s="67" t="s">
        <v>17</v>
      </c>
      <c r="F235" s="67" t="s">
        <v>18</v>
      </c>
      <c r="G235" s="67" t="s">
        <v>22</v>
      </c>
      <c r="H235" s="25">
        <v>45339</v>
      </c>
      <c r="I235" s="67">
        <v>600</v>
      </c>
      <c r="J235" s="40" t="s">
        <v>20</v>
      </c>
      <c r="K235" s="44"/>
    </row>
    <row r="236" s="6" customFormat="1" ht="32" customHeight="1" spans="1:11">
      <c r="A236" s="21">
        <v>232</v>
      </c>
      <c r="B236" s="67" t="s">
        <v>271</v>
      </c>
      <c r="C236" s="67" t="s">
        <v>301</v>
      </c>
      <c r="D236" s="67" t="s">
        <v>306</v>
      </c>
      <c r="E236" s="67" t="s">
        <v>17</v>
      </c>
      <c r="F236" s="67" t="s">
        <v>18</v>
      </c>
      <c r="G236" s="67" t="s">
        <v>22</v>
      </c>
      <c r="H236" s="25">
        <v>45342</v>
      </c>
      <c r="I236" s="67">
        <v>600</v>
      </c>
      <c r="J236" s="40" t="s">
        <v>20</v>
      </c>
      <c r="K236" s="44"/>
    </row>
    <row r="237" s="6" customFormat="1" ht="32" customHeight="1" spans="1:11">
      <c r="A237" s="21">
        <v>233</v>
      </c>
      <c r="B237" s="67" t="s">
        <v>271</v>
      </c>
      <c r="C237" s="67" t="s">
        <v>301</v>
      </c>
      <c r="D237" s="67" t="s">
        <v>307</v>
      </c>
      <c r="E237" s="67" t="s">
        <v>17</v>
      </c>
      <c r="F237" s="67" t="s">
        <v>18</v>
      </c>
      <c r="G237" s="67" t="s">
        <v>22</v>
      </c>
      <c r="H237" s="25">
        <v>45342</v>
      </c>
      <c r="I237" s="67">
        <v>600</v>
      </c>
      <c r="J237" s="40" t="s">
        <v>20</v>
      </c>
      <c r="K237" s="44"/>
    </row>
    <row r="238" s="6" customFormat="1" ht="32" customHeight="1" spans="1:11">
      <c r="A238" s="21">
        <v>234</v>
      </c>
      <c r="B238" s="67" t="s">
        <v>271</v>
      </c>
      <c r="C238" s="67" t="s">
        <v>301</v>
      </c>
      <c r="D238" s="67" t="s">
        <v>308</v>
      </c>
      <c r="E238" s="67" t="s">
        <v>17</v>
      </c>
      <c r="F238" s="67" t="s">
        <v>18</v>
      </c>
      <c r="G238" s="67" t="s">
        <v>22</v>
      </c>
      <c r="H238" s="25">
        <v>45342</v>
      </c>
      <c r="I238" s="67">
        <v>600</v>
      </c>
      <c r="J238" s="40" t="s">
        <v>20</v>
      </c>
      <c r="K238" s="44"/>
    </row>
    <row r="239" s="6" customFormat="1" ht="32" customHeight="1" spans="1:11">
      <c r="A239" s="21">
        <v>235</v>
      </c>
      <c r="B239" s="67" t="s">
        <v>271</v>
      </c>
      <c r="C239" s="67" t="s">
        <v>301</v>
      </c>
      <c r="D239" s="67" t="s">
        <v>309</v>
      </c>
      <c r="E239" s="67" t="s">
        <v>310</v>
      </c>
      <c r="F239" s="67" t="s">
        <v>18</v>
      </c>
      <c r="G239" s="67" t="s">
        <v>22</v>
      </c>
      <c r="H239" s="25">
        <v>45338</v>
      </c>
      <c r="I239" s="67">
        <v>600</v>
      </c>
      <c r="J239" s="40" t="s">
        <v>20</v>
      </c>
      <c r="K239" s="44"/>
    </row>
    <row r="240" s="6" customFormat="1" ht="32" customHeight="1" spans="1:11">
      <c r="A240" s="21">
        <v>236</v>
      </c>
      <c r="B240" s="67" t="s">
        <v>271</v>
      </c>
      <c r="C240" s="67" t="s">
        <v>301</v>
      </c>
      <c r="D240" s="67" t="s">
        <v>311</v>
      </c>
      <c r="E240" s="67" t="s">
        <v>17</v>
      </c>
      <c r="F240" s="67" t="s">
        <v>18</v>
      </c>
      <c r="G240" s="67" t="s">
        <v>22</v>
      </c>
      <c r="H240" s="25">
        <v>45338</v>
      </c>
      <c r="I240" s="67">
        <v>600</v>
      </c>
      <c r="J240" s="40" t="s">
        <v>20</v>
      </c>
      <c r="K240" s="44"/>
    </row>
    <row r="241" s="6" customFormat="1" ht="32" customHeight="1" spans="1:11">
      <c r="A241" s="21">
        <v>237</v>
      </c>
      <c r="B241" s="67" t="s">
        <v>271</v>
      </c>
      <c r="C241" s="67" t="s">
        <v>301</v>
      </c>
      <c r="D241" s="67" t="s">
        <v>312</v>
      </c>
      <c r="E241" s="67" t="s">
        <v>17</v>
      </c>
      <c r="F241" s="67" t="s">
        <v>18</v>
      </c>
      <c r="G241" s="67" t="s">
        <v>22</v>
      </c>
      <c r="H241" s="25">
        <v>45370</v>
      </c>
      <c r="I241" s="67">
        <v>600</v>
      </c>
      <c r="J241" s="40" t="s">
        <v>20</v>
      </c>
      <c r="K241" s="44"/>
    </row>
    <row r="242" s="6" customFormat="1" ht="32" customHeight="1" spans="1:11">
      <c r="A242" s="21">
        <v>238</v>
      </c>
      <c r="B242" s="67" t="s">
        <v>271</v>
      </c>
      <c r="C242" s="67" t="s">
        <v>301</v>
      </c>
      <c r="D242" s="67" t="s">
        <v>313</v>
      </c>
      <c r="E242" s="67" t="s">
        <v>17</v>
      </c>
      <c r="F242" s="67" t="s">
        <v>18</v>
      </c>
      <c r="G242" s="67" t="s">
        <v>22</v>
      </c>
      <c r="H242" s="25">
        <v>45349</v>
      </c>
      <c r="I242" s="67">
        <v>600</v>
      </c>
      <c r="J242" s="40" t="s">
        <v>20</v>
      </c>
      <c r="K242" s="44"/>
    </row>
    <row r="243" s="6" customFormat="1" ht="32" customHeight="1" spans="1:11">
      <c r="A243" s="21">
        <v>239</v>
      </c>
      <c r="B243" s="67" t="s">
        <v>271</v>
      </c>
      <c r="C243" s="67" t="s">
        <v>301</v>
      </c>
      <c r="D243" s="67" t="s">
        <v>314</v>
      </c>
      <c r="E243" s="67" t="s">
        <v>17</v>
      </c>
      <c r="F243" s="67" t="s">
        <v>18</v>
      </c>
      <c r="G243" s="67" t="s">
        <v>22</v>
      </c>
      <c r="H243" s="25">
        <v>45353</v>
      </c>
      <c r="I243" s="67">
        <v>600</v>
      </c>
      <c r="J243" s="40" t="s">
        <v>20</v>
      </c>
      <c r="K243" s="44"/>
    </row>
    <row r="244" s="6" customFormat="1" ht="32" customHeight="1" spans="1:11">
      <c r="A244" s="21">
        <v>240</v>
      </c>
      <c r="B244" s="67" t="s">
        <v>271</v>
      </c>
      <c r="C244" s="67" t="s">
        <v>301</v>
      </c>
      <c r="D244" s="67" t="s">
        <v>315</v>
      </c>
      <c r="E244" s="67" t="s">
        <v>17</v>
      </c>
      <c r="F244" s="67" t="s">
        <v>18</v>
      </c>
      <c r="G244" s="67" t="s">
        <v>257</v>
      </c>
      <c r="H244" s="25">
        <v>45292</v>
      </c>
      <c r="I244" s="67">
        <v>800</v>
      </c>
      <c r="J244" s="40" t="s">
        <v>20</v>
      </c>
      <c r="K244" s="44"/>
    </row>
    <row r="245" s="6" customFormat="1" ht="32" customHeight="1" spans="1:11">
      <c r="A245" s="21">
        <v>241</v>
      </c>
      <c r="B245" s="67" t="s">
        <v>271</v>
      </c>
      <c r="C245" s="67" t="s">
        <v>301</v>
      </c>
      <c r="D245" s="67" t="s">
        <v>316</v>
      </c>
      <c r="E245" s="67" t="s">
        <v>17</v>
      </c>
      <c r="F245" s="67" t="s">
        <v>18</v>
      </c>
      <c r="G245" s="67" t="s">
        <v>257</v>
      </c>
      <c r="H245" s="25">
        <v>45292</v>
      </c>
      <c r="I245" s="67">
        <v>800</v>
      </c>
      <c r="J245" s="40" t="s">
        <v>20</v>
      </c>
      <c r="K245" s="44"/>
    </row>
    <row r="246" s="6" customFormat="1" ht="32" customHeight="1" spans="1:11">
      <c r="A246" s="21">
        <v>242</v>
      </c>
      <c r="B246" s="67" t="s">
        <v>271</v>
      </c>
      <c r="C246" s="67" t="s">
        <v>301</v>
      </c>
      <c r="D246" s="67" t="s">
        <v>317</v>
      </c>
      <c r="E246" s="67" t="s">
        <v>17</v>
      </c>
      <c r="F246" s="67" t="s">
        <v>18</v>
      </c>
      <c r="G246" s="67" t="s">
        <v>257</v>
      </c>
      <c r="H246" s="25">
        <v>45292</v>
      </c>
      <c r="I246" s="67">
        <v>800</v>
      </c>
      <c r="J246" s="40" t="s">
        <v>20</v>
      </c>
      <c r="K246" s="44"/>
    </row>
    <row r="247" s="6" customFormat="1" ht="32" customHeight="1" spans="1:11">
      <c r="A247" s="21">
        <v>243</v>
      </c>
      <c r="B247" s="67" t="s">
        <v>271</v>
      </c>
      <c r="C247" s="67" t="s">
        <v>301</v>
      </c>
      <c r="D247" s="67" t="s">
        <v>318</v>
      </c>
      <c r="E247" s="67" t="s">
        <v>17</v>
      </c>
      <c r="F247" s="67" t="s">
        <v>18</v>
      </c>
      <c r="G247" s="67" t="s">
        <v>22</v>
      </c>
      <c r="H247" s="25">
        <v>45349</v>
      </c>
      <c r="I247" s="67">
        <v>600</v>
      </c>
      <c r="J247" s="40" t="s">
        <v>20</v>
      </c>
      <c r="K247" s="44"/>
    </row>
    <row r="248" s="6" customFormat="1" ht="32" customHeight="1" spans="1:11">
      <c r="A248" s="21">
        <v>244</v>
      </c>
      <c r="B248" s="67" t="s">
        <v>271</v>
      </c>
      <c r="C248" s="67" t="s">
        <v>301</v>
      </c>
      <c r="D248" s="67" t="s">
        <v>319</v>
      </c>
      <c r="E248" s="67" t="s">
        <v>17</v>
      </c>
      <c r="F248" s="67" t="s">
        <v>18</v>
      </c>
      <c r="G248" s="67" t="s">
        <v>28</v>
      </c>
      <c r="H248" s="25">
        <v>45323</v>
      </c>
      <c r="I248" s="67">
        <v>800</v>
      </c>
      <c r="J248" s="40" t="s">
        <v>20</v>
      </c>
      <c r="K248" s="44"/>
    </row>
    <row r="249" s="6" customFormat="1" ht="32" customHeight="1" spans="1:11">
      <c r="A249" s="21">
        <v>245</v>
      </c>
      <c r="B249" s="67" t="s">
        <v>271</v>
      </c>
      <c r="C249" s="67" t="s">
        <v>301</v>
      </c>
      <c r="D249" s="67" t="s">
        <v>320</v>
      </c>
      <c r="E249" s="67" t="s">
        <v>17</v>
      </c>
      <c r="F249" s="67" t="s">
        <v>18</v>
      </c>
      <c r="G249" s="67" t="s">
        <v>22</v>
      </c>
      <c r="H249" s="25">
        <v>45348</v>
      </c>
      <c r="I249" s="67">
        <v>600</v>
      </c>
      <c r="J249" s="40" t="s">
        <v>20</v>
      </c>
      <c r="K249" s="44"/>
    </row>
    <row r="250" s="6" customFormat="1" ht="32" customHeight="1" spans="1:11">
      <c r="A250" s="21">
        <v>246</v>
      </c>
      <c r="B250" s="67" t="s">
        <v>271</v>
      </c>
      <c r="C250" s="67" t="s">
        <v>321</v>
      </c>
      <c r="D250" s="67" t="s">
        <v>322</v>
      </c>
      <c r="E250" s="67" t="s">
        <v>17</v>
      </c>
      <c r="F250" s="67" t="s">
        <v>18</v>
      </c>
      <c r="G250" s="67" t="s">
        <v>22</v>
      </c>
      <c r="H250" s="25">
        <v>45338</v>
      </c>
      <c r="I250" s="67">
        <v>600</v>
      </c>
      <c r="J250" s="40" t="s">
        <v>20</v>
      </c>
      <c r="K250" s="44"/>
    </row>
    <row r="251" s="6" customFormat="1" ht="32" customHeight="1" spans="1:11">
      <c r="A251" s="21">
        <v>247</v>
      </c>
      <c r="B251" s="67" t="s">
        <v>271</v>
      </c>
      <c r="C251" s="67" t="s">
        <v>321</v>
      </c>
      <c r="D251" s="67" t="s">
        <v>323</v>
      </c>
      <c r="E251" s="67" t="s">
        <v>17</v>
      </c>
      <c r="F251" s="67" t="s">
        <v>18</v>
      </c>
      <c r="G251" s="67" t="s">
        <v>28</v>
      </c>
      <c r="H251" s="25">
        <v>45341</v>
      </c>
      <c r="I251" s="67">
        <v>800</v>
      </c>
      <c r="J251" s="40" t="s">
        <v>20</v>
      </c>
      <c r="K251" s="44"/>
    </row>
    <row r="252" s="6" customFormat="1" ht="32" customHeight="1" spans="1:11">
      <c r="A252" s="21">
        <v>248</v>
      </c>
      <c r="B252" s="67" t="s">
        <v>271</v>
      </c>
      <c r="C252" s="67" t="s">
        <v>321</v>
      </c>
      <c r="D252" s="67" t="s">
        <v>324</v>
      </c>
      <c r="E252" s="67" t="s">
        <v>17</v>
      </c>
      <c r="F252" s="67" t="s">
        <v>18</v>
      </c>
      <c r="G252" s="67" t="s">
        <v>22</v>
      </c>
      <c r="H252" s="25">
        <v>45390</v>
      </c>
      <c r="I252" s="67">
        <v>600</v>
      </c>
      <c r="J252" s="40" t="s">
        <v>20</v>
      </c>
      <c r="K252" s="44"/>
    </row>
    <row r="253" s="6" customFormat="1" ht="32" customHeight="1" spans="1:11">
      <c r="A253" s="21">
        <v>249</v>
      </c>
      <c r="B253" s="67" t="s">
        <v>271</v>
      </c>
      <c r="C253" s="67" t="s">
        <v>321</v>
      </c>
      <c r="D253" s="67" t="s">
        <v>325</v>
      </c>
      <c r="E253" s="67" t="s">
        <v>17</v>
      </c>
      <c r="F253" s="67" t="s">
        <v>18</v>
      </c>
      <c r="G253" s="67" t="s">
        <v>22</v>
      </c>
      <c r="H253" s="25">
        <v>45382</v>
      </c>
      <c r="I253" s="67">
        <v>600</v>
      </c>
      <c r="J253" s="40" t="s">
        <v>20</v>
      </c>
      <c r="K253" s="44"/>
    </row>
    <row r="254" s="6" customFormat="1" ht="32" customHeight="1" spans="1:11">
      <c r="A254" s="21">
        <v>250</v>
      </c>
      <c r="B254" s="67" t="s">
        <v>271</v>
      </c>
      <c r="C254" s="67" t="s">
        <v>321</v>
      </c>
      <c r="D254" s="67" t="s">
        <v>326</v>
      </c>
      <c r="E254" s="67" t="s">
        <v>17</v>
      </c>
      <c r="F254" s="67" t="s">
        <v>18</v>
      </c>
      <c r="G254" s="67" t="s">
        <v>22</v>
      </c>
      <c r="H254" s="25">
        <v>45347</v>
      </c>
      <c r="I254" s="67">
        <v>600</v>
      </c>
      <c r="J254" s="40" t="s">
        <v>20</v>
      </c>
      <c r="K254" s="44"/>
    </row>
    <row r="255" s="6" customFormat="1" ht="32" customHeight="1" spans="1:11">
      <c r="A255" s="21">
        <v>251</v>
      </c>
      <c r="B255" s="67" t="s">
        <v>271</v>
      </c>
      <c r="C255" s="67" t="s">
        <v>321</v>
      </c>
      <c r="D255" s="67" t="s">
        <v>327</v>
      </c>
      <c r="E255" s="67" t="s">
        <v>17</v>
      </c>
      <c r="F255" s="67" t="s">
        <v>18</v>
      </c>
      <c r="G255" s="67" t="s">
        <v>22</v>
      </c>
      <c r="H255" s="25">
        <v>45373</v>
      </c>
      <c r="I255" s="67">
        <v>600</v>
      </c>
      <c r="J255" s="40" t="s">
        <v>20</v>
      </c>
      <c r="K255" s="44"/>
    </row>
    <row r="256" s="6" customFormat="1" ht="32" customHeight="1" spans="1:11">
      <c r="A256" s="21">
        <v>252</v>
      </c>
      <c r="B256" s="67" t="s">
        <v>271</v>
      </c>
      <c r="C256" s="67" t="s">
        <v>321</v>
      </c>
      <c r="D256" s="67" t="s">
        <v>328</v>
      </c>
      <c r="E256" s="67" t="s">
        <v>17</v>
      </c>
      <c r="F256" s="67" t="s">
        <v>18</v>
      </c>
      <c r="G256" s="67" t="s">
        <v>22</v>
      </c>
      <c r="H256" s="25">
        <v>45444</v>
      </c>
      <c r="I256" s="67">
        <v>600</v>
      </c>
      <c r="J256" s="40" t="s">
        <v>20</v>
      </c>
      <c r="K256" s="44"/>
    </row>
    <row r="257" s="6" customFormat="1" ht="32" customHeight="1" spans="1:11">
      <c r="A257" s="21">
        <v>253</v>
      </c>
      <c r="B257" s="67" t="s">
        <v>271</v>
      </c>
      <c r="C257" s="67" t="s">
        <v>321</v>
      </c>
      <c r="D257" s="67" t="s">
        <v>329</v>
      </c>
      <c r="E257" s="67" t="s">
        <v>17</v>
      </c>
      <c r="F257" s="67" t="s">
        <v>18</v>
      </c>
      <c r="G257" s="67" t="s">
        <v>22</v>
      </c>
      <c r="H257" s="25">
        <v>45373</v>
      </c>
      <c r="I257" s="67">
        <v>600</v>
      </c>
      <c r="J257" s="40" t="s">
        <v>20</v>
      </c>
      <c r="K257" s="44"/>
    </row>
    <row r="258" s="6" customFormat="1" ht="32" customHeight="1" spans="1:11">
      <c r="A258" s="21">
        <v>254</v>
      </c>
      <c r="B258" s="67" t="s">
        <v>271</v>
      </c>
      <c r="C258" s="67" t="s">
        <v>321</v>
      </c>
      <c r="D258" s="67" t="s">
        <v>330</v>
      </c>
      <c r="E258" s="67" t="s">
        <v>17</v>
      </c>
      <c r="F258" s="67" t="s">
        <v>18</v>
      </c>
      <c r="G258" s="67" t="s">
        <v>28</v>
      </c>
      <c r="H258" s="25">
        <v>45347</v>
      </c>
      <c r="I258" s="67">
        <v>800</v>
      </c>
      <c r="J258" s="40" t="s">
        <v>20</v>
      </c>
      <c r="K258" s="44"/>
    </row>
    <row r="259" s="6" customFormat="1" ht="32" customHeight="1" spans="1:11">
      <c r="A259" s="21">
        <v>255</v>
      </c>
      <c r="B259" s="67" t="s">
        <v>271</v>
      </c>
      <c r="C259" s="67" t="s">
        <v>321</v>
      </c>
      <c r="D259" s="67" t="s">
        <v>331</v>
      </c>
      <c r="E259" s="67" t="s">
        <v>17</v>
      </c>
      <c r="F259" s="67" t="s">
        <v>18</v>
      </c>
      <c r="G259" s="67" t="s">
        <v>19</v>
      </c>
      <c r="H259" s="25">
        <v>45362</v>
      </c>
      <c r="I259" s="67">
        <v>800</v>
      </c>
      <c r="J259" s="40" t="s">
        <v>20</v>
      </c>
      <c r="K259" s="44"/>
    </row>
    <row r="260" s="6" customFormat="1" ht="32" customHeight="1" spans="1:11">
      <c r="A260" s="21">
        <v>256</v>
      </c>
      <c r="B260" s="67" t="s">
        <v>271</v>
      </c>
      <c r="C260" s="67" t="s">
        <v>321</v>
      </c>
      <c r="D260" s="67" t="s">
        <v>332</v>
      </c>
      <c r="E260" s="67" t="s">
        <v>17</v>
      </c>
      <c r="F260" s="67" t="s">
        <v>18</v>
      </c>
      <c r="G260" s="67" t="s">
        <v>28</v>
      </c>
      <c r="H260" s="25">
        <v>45350</v>
      </c>
      <c r="I260" s="67">
        <v>800</v>
      </c>
      <c r="J260" s="40" t="s">
        <v>20</v>
      </c>
      <c r="K260" s="44"/>
    </row>
    <row r="261" s="6" customFormat="1" ht="32" customHeight="1" spans="1:11">
      <c r="A261" s="21">
        <v>257</v>
      </c>
      <c r="B261" s="67" t="s">
        <v>271</v>
      </c>
      <c r="C261" s="67" t="s">
        <v>321</v>
      </c>
      <c r="D261" s="67" t="s">
        <v>333</v>
      </c>
      <c r="E261" s="67" t="s">
        <v>17</v>
      </c>
      <c r="F261" s="67" t="s">
        <v>18</v>
      </c>
      <c r="G261" s="67" t="s">
        <v>28</v>
      </c>
      <c r="H261" s="25">
        <v>45348</v>
      </c>
      <c r="I261" s="67">
        <v>800</v>
      </c>
      <c r="J261" s="40" t="s">
        <v>20</v>
      </c>
      <c r="K261" s="44"/>
    </row>
    <row r="262" s="6" customFormat="1" ht="32" customHeight="1" spans="1:11">
      <c r="A262" s="21">
        <v>258</v>
      </c>
      <c r="B262" s="67" t="s">
        <v>271</v>
      </c>
      <c r="C262" s="67" t="s">
        <v>321</v>
      </c>
      <c r="D262" s="67" t="s">
        <v>334</v>
      </c>
      <c r="E262" s="67" t="s">
        <v>17</v>
      </c>
      <c r="F262" s="67" t="s">
        <v>18</v>
      </c>
      <c r="G262" s="67" t="s">
        <v>22</v>
      </c>
      <c r="H262" s="25">
        <v>45338</v>
      </c>
      <c r="I262" s="67">
        <v>600</v>
      </c>
      <c r="J262" s="40" t="s">
        <v>20</v>
      </c>
      <c r="K262" s="44"/>
    </row>
    <row r="263" s="6" customFormat="1" ht="32" customHeight="1" spans="1:11">
      <c r="A263" s="21">
        <v>259</v>
      </c>
      <c r="B263" s="67" t="s">
        <v>271</v>
      </c>
      <c r="C263" s="67" t="s">
        <v>321</v>
      </c>
      <c r="D263" s="67" t="s">
        <v>335</v>
      </c>
      <c r="E263" s="67" t="s">
        <v>17</v>
      </c>
      <c r="F263" s="67" t="s">
        <v>18</v>
      </c>
      <c r="G263" s="67" t="s">
        <v>22</v>
      </c>
      <c r="H263" s="25">
        <v>45338</v>
      </c>
      <c r="I263" s="67">
        <v>600</v>
      </c>
      <c r="J263" s="40" t="s">
        <v>20</v>
      </c>
      <c r="K263" s="44"/>
    </row>
    <row r="264" s="6" customFormat="1" ht="32" customHeight="1" spans="1:11">
      <c r="A264" s="21">
        <v>260</v>
      </c>
      <c r="B264" s="67" t="s">
        <v>271</v>
      </c>
      <c r="C264" s="67" t="s">
        <v>321</v>
      </c>
      <c r="D264" s="67" t="s">
        <v>336</v>
      </c>
      <c r="E264" s="67" t="s">
        <v>17</v>
      </c>
      <c r="F264" s="67" t="s">
        <v>18</v>
      </c>
      <c r="G264" s="67" t="s">
        <v>28</v>
      </c>
      <c r="H264" s="25">
        <v>45371</v>
      </c>
      <c r="I264" s="67">
        <v>800</v>
      </c>
      <c r="J264" s="40" t="s">
        <v>20</v>
      </c>
      <c r="K264" s="44"/>
    </row>
    <row r="265" s="6" customFormat="1" ht="32" customHeight="1" spans="1:11">
      <c r="A265" s="21">
        <v>261</v>
      </c>
      <c r="B265" s="67" t="s">
        <v>271</v>
      </c>
      <c r="C265" s="67" t="s">
        <v>321</v>
      </c>
      <c r="D265" s="67" t="s">
        <v>337</v>
      </c>
      <c r="E265" s="67" t="s">
        <v>17</v>
      </c>
      <c r="F265" s="67" t="s">
        <v>18</v>
      </c>
      <c r="G265" s="67" t="s">
        <v>28</v>
      </c>
      <c r="H265" s="25">
        <v>45371</v>
      </c>
      <c r="I265" s="67">
        <v>800</v>
      </c>
      <c r="J265" s="40" t="s">
        <v>20</v>
      </c>
      <c r="K265" s="44"/>
    </row>
    <row r="266" s="6" customFormat="1" ht="32" customHeight="1" spans="1:11">
      <c r="A266" s="21">
        <v>262</v>
      </c>
      <c r="B266" s="67" t="s">
        <v>271</v>
      </c>
      <c r="C266" s="67" t="s">
        <v>321</v>
      </c>
      <c r="D266" s="67" t="s">
        <v>338</v>
      </c>
      <c r="E266" s="67" t="s">
        <v>17</v>
      </c>
      <c r="F266" s="67" t="s">
        <v>18</v>
      </c>
      <c r="G266" s="67" t="s">
        <v>22</v>
      </c>
      <c r="H266" s="25">
        <v>45352</v>
      </c>
      <c r="I266" s="67">
        <v>600</v>
      </c>
      <c r="J266" s="40" t="s">
        <v>20</v>
      </c>
      <c r="K266" s="44"/>
    </row>
    <row r="267" s="6" customFormat="1" ht="32" customHeight="1" spans="1:11">
      <c r="A267" s="21">
        <v>263</v>
      </c>
      <c r="B267" s="67" t="s">
        <v>271</v>
      </c>
      <c r="C267" s="67" t="s">
        <v>321</v>
      </c>
      <c r="D267" s="67" t="s">
        <v>339</v>
      </c>
      <c r="E267" s="67" t="s">
        <v>17</v>
      </c>
      <c r="F267" s="67" t="s">
        <v>18</v>
      </c>
      <c r="G267" s="67" t="s">
        <v>51</v>
      </c>
      <c r="H267" s="25">
        <v>45295</v>
      </c>
      <c r="I267" s="67">
        <v>600</v>
      </c>
      <c r="J267" s="40" t="s">
        <v>20</v>
      </c>
      <c r="K267" s="44"/>
    </row>
    <row r="268" s="6" customFormat="1" ht="32" customHeight="1" spans="1:11">
      <c r="A268" s="21">
        <v>264</v>
      </c>
      <c r="B268" s="67" t="s">
        <v>271</v>
      </c>
      <c r="C268" s="67" t="s">
        <v>321</v>
      </c>
      <c r="D268" s="67" t="s">
        <v>340</v>
      </c>
      <c r="E268" s="67" t="s">
        <v>17</v>
      </c>
      <c r="F268" s="67" t="s">
        <v>18</v>
      </c>
      <c r="G268" s="67" t="s">
        <v>28</v>
      </c>
      <c r="H268" s="25">
        <v>45352</v>
      </c>
      <c r="I268" s="67">
        <v>800</v>
      </c>
      <c r="J268" s="40" t="s">
        <v>20</v>
      </c>
      <c r="K268" s="44"/>
    </row>
    <row r="269" s="6" customFormat="1" ht="32" customHeight="1" spans="1:11">
      <c r="A269" s="21">
        <v>265</v>
      </c>
      <c r="B269" s="67" t="s">
        <v>271</v>
      </c>
      <c r="C269" s="67" t="s">
        <v>321</v>
      </c>
      <c r="D269" s="67" t="s">
        <v>341</v>
      </c>
      <c r="E269" s="67" t="s">
        <v>17</v>
      </c>
      <c r="F269" s="67" t="s">
        <v>18</v>
      </c>
      <c r="G269" s="67" t="s">
        <v>22</v>
      </c>
      <c r="H269" s="25">
        <v>45292</v>
      </c>
      <c r="I269" s="67">
        <v>600</v>
      </c>
      <c r="J269" s="40" t="s">
        <v>20</v>
      </c>
      <c r="K269" s="44"/>
    </row>
    <row r="270" s="6" customFormat="1" ht="32" customHeight="1" spans="1:11">
      <c r="A270" s="21">
        <v>266</v>
      </c>
      <c r="B270" s="67" t="s">
        <v>271</v>
      </c>
      <c r="C270" s="67" t="s">
        <v>321</v>
      </c>
      <c r="D270" s="67" t="s">
        <v>342</v>
      </c>
      <c r="E270" s="67" t="s">
        <v>17</v>
      </c>
      <c r="F270" s="67" t="s">
        <v>18</v>
      </c>
      <c r="G270" s="67" t="s">
        <v>22</v>
      </c>
      <c r="H270" s="25">
        <v>45383</v>
      </c>
      <c r="I270" s="67">
        <v>600</v>
      </c>
      <c r="J270" s="40" t="s">
        <v>20</v>
      </c>
      <c r="K270" s="44"/>
    </row>
    <row r="271" s="6" customFormat="1" ht="32" customHeight="1" spans="1:11">
      <c r="A271" s="21">
        <v>267</v>
      </c>
      <c r="B271" s="67" t="s">
        <v>271</v>
      </c>
      <c r="C271" s="67" t="s">
        <v>321</v>
      </c>
      <c r="D271" s="67" t="s">
        <v>343</v>
      </c>
      <c r="E271" s="67" t="s">
        <v>17</v>
      </c>
      <c r="F271" s="67" t="s">
        <v>18</v>
      </c>
      <c r="G271" s="67" t="s">
        <v>22</v>
      </c>
      <c r="H271" s="25">
        <v>45337</v>
      </c>
      <c r="I271" s="67">
        <v>600</v>
      </c>
      <c r="J271" s="40" t="s">
        <v>20</v>
      </c>
      <c r="K271" s="44"/>
    </row>
    <row r="272" s="6" customFormat="1" ht="32" customHeight="1" spans="1:11">
      <c r="A272" s="21">
        <v>268</v>
      </c>
      <c r="B272" s="67" t="s">
        <v>271</v>
      </c>
      <c r="C272" s="67" t="s">
        <v>321</v>
      </c>
      <c r="D272" s="67" t="s">
        <v>344</v>
      </c>
      <c r="E272" s="67" t="s">
        <v>17</v>
      </c>
      <c r="F272" s="67" t="s">
        <v>18</v>
      </c>
      <c r="G272" s="67" t="s">
        <v>28</v>
      </c>
      <c r="H272" s="25">
        <v>45352</v>
      </c>
      <c r="I272" s="67">
        <v>800</v>
      </c>
      <c r="J272" s="40" t="s">
        <v>20</v>
      </c>
      <c r="K272" s="44"/>
    </row>
    <row r="273" s="6" customFormat="1" ht="32" customHeight="1" spans="1:11">
      <c r="A273" s="21">
        <v>269</v>
      </c>
      <c r="B273" s="67" t="s">
        <v>271</v>
      </c>
      <c r="C273" s="67" t="s">
        <v>321</v>
      </c>
      <c r="D273" s="67" t="s">
        <v>345</v>
      </c>
      <c r="E273" s="67" t="s">
        <v>17</v>
      </c>
      <c r="F273" s="67" t="s">
        <v>18</v>
      </c>
      <c r="G273" s="67" t="s">
        <v>22</v>
      </c>
      <c r="H273" s="25">
        <v>45340</v>
      </c>
      <c r="I273" s="67">
        <v>600</v>
      </c>
      <c r="J273" s="40" t="s">
        <v>20</v>
      </c>
      <c r="K273" s="44"/>
    </row>
    <row r="274" s="6" customFormat="1" ht="32" customHeight="1" spans="1:11">
      <c r="A274" s="21">
        <v>270</v>
      </c>
      <c r="B274" s="67" t="s">
        <v>271</v>
      </c>
      <c r="C274" s="67" t="s">
        <v>321</v>
      </c>
      <c r="D274" s="67" t="s">
        <v>346</v>
      </c>
      <c r="E274" s="67" t="s">
        <v>17</v>
      </c>
      <c r="F274" s="67" t="s">
        <v>18</v>
      </c>
      <c r="G274" s="67" t="s">
        <v>22</v>
      </c>
      <c r="H274" s="25">
        <v>45348</v>
      </c>
      <c r="I274" s="67">
        <v>600</v>
      </c>
      <c r="J274" s="40" t="s">
        <v>20</v>
      </c>
      <c r="K274" s="44"/>
    </row>
    <row r="275" s="6" customFormat="1" ht="32" customHeight="1" spans="1:11">
      <c r="A275" s="21">
        <v>271</v>
      </c>
      <c r="B275" s="67" t="s">
        <v>271</v>
      </c>
      <c r="C275" s="67" t="s">
        <v>321</v>
      </c>
      <c r="D275" s="67" t="s">
        <v>347</v>
      </c>
      <c r="E275" s="67" t="s">
        <v>17</v>
      </c>
      <c r="F275" s="67" t="s">
        <v>18</v>
      </c>
      <c r="G275" s="67" t="s">
        <v>22</v>
      </c>
      <c r="H275" s="25">
        <v>45348</v>
      </c>
      <c r="I275" s="67">
        <v>600</v>
      </c>
      <c r="J275" s="40" t="s">
        <v>20</v>
      </c>
      <c r="K275" s="44"/>
    </row>
    <row r="276" s="6" customFormat="1" ht="32" customHeight="1" spans="1:11">
      <c r="A276" s="21">
        <v>272</v>
      </c>
      <c r="B276" s="67" t="s">
        <v>271</v>
      </c>
      <c r="C276" s="67" t="s">
        <v>321</v>
      </c>
      <c r="D276" s="67" t="s">
        <v>348</v>
      </c>
      <c r="E276" s="67" t="s">
        <v>17</v>
      </c>
      <c r="F276" s="67" t="s">
        <v>18</v>
      </c>
      <c r="G276" s="67" t="s">
        <v>22</v>
      </c>
      <c r="H276" s="25">
        <v>45348</v>
      </c>
      <c r="I276" s="67">
        <v>600</v>
      </c>
      <c r="J276" s="40" t="s">
        <v>20</v>
      </c>
      <c r="K276" s="44"/>
    </row>
    <row r="277" s="6" customFormat="1" ht="32" customHeight="1" spans="1:11">
      <c r="A277" s="21">
        <v>273</v>
      </c>
      <c r="B277" s="67" t="s">
        <v>271</v>
      </c>
      <c r="C277" s="67" t="s">
        <v>321</v>
      </c>
      <c r="D277" s="67" t="s">
        <v>349</v>
      </c>
      <c r="E277" s="67" t="s">
        <v>17</v>
      </c>
      <c r="F277" s="67" t="s">
        <v>18</v>
      </c>
      <c r="G277" s="67" t="s">
        <v>22</v>
      </c>
      <c r="H277" s="25">
        <v>45341</v>
      </c>
      <c r="I277" s="67">
        <v>600</v>
      </c>
      <c r="J277" s="40" t="s">
        <v>20</v>
      </c>
      <c r="K277" s="44"/>
    </row>
    <row r="278" s="6" customFormat="1" ht="32" customHeight="1" spans="1:11">
      <c r="A278" s="21">
        <v>274</v>
      </c>
      <c r="B278" s="67" t="s">
        <v>271</v>
      </c>
      <c r="C278" s="67" t="s">
        <v>321</v>
      </c>
      <c r="D278" s="67" t="s">
        <v>350</v>
      </c>
      <c r="E278" s="67" t="s">
        <v>17</v>
      </c>
      <c r="F278" s="67" t="s">
        <v>18</v>
      </c>
      <c r="G278" s="67" t="s">
        <v>22</v>
      </c>
      <c r="H278" s="25">
        <v>45341</v>
      </c>
      <c r="I278" s="67">
        <v>600</v>
      </c>
      <c r="J278" s="40" t="s">
        <v>20</v>
      </c>
      <c r="K278" s="44"/>
    </row>
    <row r="279" s="6" customFormat="1" ht="32" customHeight="1" spans="1:11">
      <c r="A279" s="21">
        <v>275</v>
      </c>
      <c r="B279" s="67" t="s">
        <v>271</v>
      </c>
      <c r="C279" s="67" t="s">
        <v>321</v>
      </c>
      <c r="D279" s="67" t="s">
        <v>351</v>
      </c>
      <c r="E279" s="67" t="s">
        <v>17</v>
      </c>
      <c r="F279" s="67" t="s">
        <v>18</v>
      </c>
      <c r="G279" s="67" t="s">
        <v>22</v>
      </c>
      <c r="H279" s="25">
        <v>45301</v>
      </c>
      <c r="I279" s="67">
        <v>600</v>
      </c>
      <c r="J279" s="40" t="s">
        <v>20</v>
      </c>
      <c r="K279" s="44"/>
    </row>
    <row r="280" s="6" customFormat="1" ht="32" customHeight="1" spans="1:11">
      <c r="A280" s="21">
        <v>276</v>
      </c>
      <c r="B280" s="67" t="s">
        <v>271</v>
      </c>
      <c r="C280" s="67" t="s">
        <v>321</v>
      </c>
      <c r="D280" s="67" t="s">
        <v>352</v>
      </c>
      <c r="E280" s="67" t="s">
        <v>17</v>
      </c>
      <c r="F280" s="67" t="s">
        <v>18</v>
      </c>
      <c r="G280" s="67" t="s">
        <v>353</v>
      </c>
      <c r="H280" s="25">
        <v>45296</v>
      </c>
      <c r="I280" s="67">
        <v>800</v>
      </c>
      <c r="J280" s="40" t="s">
        <v>20</v>
      </c>
      <c r="K280" s="44"/>
    </row>
    <row r="281" s="6" customFormat="1" ht="32" customHeight="1" spans="1:11">
      <c r="A281" s="21">
        <v>277</v>
      </c>
      <c r="B281" s="67" t="s">
        <v>271</v>
      </c>
      <c r="C281" s="67" t="s">
        <v>321</v>
      </c>
      <c r="D281" s="67" t="s">
        <v>354</v>
      </c>
      <c r="E281" s="67" t="s">
        <v>17</v>
      </c>
      <c r="F281" s="67" t="s">
        <v>18</v>
      </c>
      <c r="G281" s="67" t="s">
        <v>22</v>
      </c>
      <c r="H281" s="25">
        <v>45347</v>
      </c>
      <c r="I281" s="67">
        <v>600</v>
      </c>
      <c r="J281" s="40" t="s">
        <v>20</v>
      </c>
      <c r="K281" s="44"/>
    </row>
    <row r="282" s="6" customFormat="1" ht="32" customHeight="1" spans="1:11">
      <c r="A282" s="21">
        <v>278</v>
      </c>
      <c r="B282" s="67" t="s">
        <v>271</v>
      </c>
      <c r="C282" s="67" t="s">
        <v>321</v>
      </c>
      <c r="D282" s="67" t="s">
        <v>355</v>
      </c>
      <c r="E282" s="67" t="s">
        <v>17</v>
      </c>
      <c r="F282" s="67" t="s">
        <v>18</v>
      </c>
      <c r="G282" s="67" t="s">
        <v>22</v>
      </c>
      <c r="H282" s="25">
        <v>45292</v>
      </c>
      <c r="I282" s="67">
        <v>600</v>
      </c>
      <c r="J282" s="40" t="s">
        <v>20</v>
      </c>
      <c r="K282" s="44"/>
    </row>
    <row r="283" s="6" customFormat="1" ht="32" customHeight="1" spans="1:11">
      <c r="A283" s="21">
        <v>279</v>
      </c>
      <c r="B283" s="67" t="s">
        <v>271</v>
      </c>
      <c r="C283" s="67" t="s">
        <v>321</v>
      </c>
      <c r="D283" s="67" t="s">
        <v>356</v>
      </c>
      <c r="E283" s="67" t="s">
        <v>17</v>
      </c>
      <c r="F283" s="67" t="s">
        <v>18</v>
      </c>
      <c r="G283" s="67" t="s">
        <v>22</v>
      </c>
      <c r="H283" s="25">
        <v>45342</v>
      </c>
      <c r="I283" s="67">
        <v>600</v>
      </c>
      <c r="J283" s="40" t="s">
        <v>20</v>
      </c>
      <c r="K283" s="44"/>
    </row>
    <row r="284" s="6" customFormat="1" ht="32" customHeight="1" spans="1:11">
      <c r="A284" s="21">
        <v>280</v>
      </c>
      <c r="B284" s="67" t="s">
        <v>271</v>
      </c>
      <c r="C284" s="67" t="s">
        <v>321</v>
      </c>
      <c r="D284" s="67" t="s">
        <v>357</v>
      </c>
      <c r="E284" s="67" t="s">
        <v>17</v>
      </c>
      <c r="F284" s="67" t="s">
        <v>18</v>
      </c>
      <c r="G284" s="67" t="s">
        <v>22</v>
      </c>
      <c r="H284" s="25">
        <v>45292</v>
      </c>
      <c r="I284" s="67">
        <v>600</v>
      </c>
      <c r="J284" s="40" t="s">
        <v>20</v>
      </c>
      <c r="K284" s="44"/>
    </row>
    <row r="285" s="6" customFormat="1" ht="32" customHeight="1" spans="1:11">
      <c r="A285" s="21">
        <v>281</v>
      </c>
      <c r="B285" s="67" t="s">
        <v>271</v>
      </c>
      <c r="C285" s="67" t="s">
        <v>358</v>
      </c>
      <c r="D285" s="67" t="s">
        <v>359</v>
      </c>
      <c r="E285" s="67" t="s">
        <v>17</v>
      </c>
      <c r="F285" s="67" t="s">
        <v>18</v>
      </c>
      <c r="G285" s="67" t="s">
        <v>22</v>
      </c>
      <c r="H285" s="25">
        <v>45342</v>
      </c>
      <c r="I285" s="67">
        <v>600</v>
      </c>
      <c r="J285" s="40" t="s">
        <v>20</v>
      </c>
      <c r="K285" s="44"/>
    </row>
    <row r="286" s="6" customFormat="1" ht="32" customHeight="1" spans="1:11">
      <c r="A286" s="21">
        <v>282</v>
      </c>
      <c r="B286" s="67" t="s">
        <v>271</v>
      </c>
      <c r="C286" s="67" t="s">
        <v>358</v>
      </c>
      <c r="D286" s="67" t="s">
        <v>360</v>
      </c>
      <c r="E286" s="67" t="s">
        <v>17</v>
      </c>
      <c r="F286" s="67" t="s">
        <v>18</v>
      </c>
      <c r="G286" s="67" t="s">
        <v>257</v>
      </c>
      <c r="H286" s="25">
        <v>45383</v>
      </c>
      <c r="I286" s="67">
        <v>800</v>
      </c>
      <c r="J286" s="40" t="s">
        <v>20</v>
      </c>
      <c r="K286" s="44"/>
    </row>
    <row r="287" s="6" customFormat="1" ht="32" customHeight="1" spans="1:11">
      <c r="A287" s="21">
        <v>283</v>
      </c>
      <c r="B287" s="67" t="s">
        <v>271</v>
      </c>
      <c r="C287" s="67" t="s">
        <v>358</v>
      </c>
      <c r="D287" s="67" t="s">
        <v>361</v>
      </c>
      <c r="E287" s="67" t="s">
        <v>17</v>
      </c>
      <c r="F287" s="67" t="s">
        <v>18</v>
      </c>
      <c r="G287" s="67" t="s">
        <v>28</v>
      </c>
      <c r="H287" s="25">
        <v>45383</v>
      </c>
      <c r="I287" s="67">
        <v>800</v>
      </c>
      <c r="J287" s="40" t="s">
        <v>20</v>
      </c>
      <c r="K287" s="44"/>
    </row>
    <row r="288" s="6" customFormat="1" ht="32" customHeight="1" spans="1:11">
      <c r="A288" s="21">
        <v>284</v>
      </c>
      <c r="B288" s="67" t="s">
        <v>271</v>
      </c>
      <c r="C288" s="67" t="s">
        <v>358</v>
      </c>
      <c r="D288" s="67" t="s">
        <v>362</v>
      </c>
      <c r="E288" s="67" t="s">
        <v>17</v>
      </c>
      <c r="F288" s="67" t="s">
        <v>18</v>
      </c>
      <c r="G288" s="67" t="s">
        <v>257</v>
      </c>
      <c r="H288" s="25">
        <v>45444</v>
      </c>
      <c r="I288" s="67">
        <v>800</v>
      </c>
      <c r="J288" s="40" t="s">
        <v>20</v>
      </c>
      <c r="K288" s="44"/>
    </row>
    <row r="289" s="6" customFormat="1" ht="32" customHeight="1" spans="1:11">
      <c r="A289" s="21">
        <v>285</v>
      </c>
      <c r="B289" s="67" t="s">
        <v>271</v>
      </c>
      <c r="C289" s="67" t="s">
        <v>358</v>
      </c>
      <c r="D289" s="67" t="s">
        <v>363</v>
      </c>
      <c r="E289" s="67" t="s">
        <v>17</v>
      </c>
      <c r="F289" s="67" t="s">
        <v>18</v>
      </c>
      <c r="G289" s="67" t="s">
        <v>22</v>
      </c>
      <c r="H289" s="25">
        <v>45383</v>
      </c>
      <c r="I289" s="67">
        <v>600</v>
      </c>
      <c r="J289" s="40" t="s">
        <v>20</v>
      </c>
      <c r="K289" s="44"/>
    </row>
    <row r="290" s="6" customFormat="1" ht="32" customHeight="1" spans="1:11">
      <c r="A290" s="21">
        <v>286</v>
      </c>
      <c r="B290" s="67" t="s">
        <v>271</v>
      </c>
      <c r="C290" s="67" t="s">
        <v>358</v>
      </c>
      <c r="D290" s="67" t="s">
        <v>364</v>
      </c>
      <c r="E290" s="67" t="s">
        <v>17</v>
      </c>
      <c r="F290" s="67" t="s">
        <v>18</v>
      </c>
      <c r="G290" s="67" t="s">
        <v>22</v>
      </c>
      <c r="H290" s="25">
        <v>45383</v>
      </c>
      <c r="I290" s="67">
        <v>600</v>
      </c>
      <c r="J290" s="40" t="s">
        <v>20</v>
      </c>
      <c r="K290" s="44"/>
    </row>
    <row r="291" s="6" customFormat="1" ht="32" customHeight="1" spans="1:11">
      <c r="A291" s="21">
        <v>287</v>
      </c>
      <c r="B291" s="67" t="s">
        <v>271</v>
      </c>
      <c r="C291" s="67" t="s">
        <v>358</v>
      </c>
      <c r="D291" s="67" t="s">
        <v>365</v>
      </c>
      <c r="E291" s="67" t="s">
        <v>17</v>
      </c>
      <c r="F291" s="67" t="s">
        <v>18</v>
      </c>
      <c r="G291" s="67" t="s">
        <v>22</v>
      </c>
      <c r="H291" s="25">
        <v>45323</v>
      </c>
      <c r="I291" s="67">
        <v>600</v>
      </c>
      <c r="J291" s="40" t="s">
        <v>20</v>
      </c>
      <c r="K291" s="44"/>
    </row>
    <row r="292" s="6" customFormat="1" ht="32" customHeight="1" spans="1:11">
      <c r="A292" s="21">
        <v>288</v>
      </c>
      <c r="B292" s="67" t="s">
        <v>271</v>
      </c>
      <c r="C292" s="67" t="s">
        <v>358</v>
      </c>
      <c r="D292" s="67" t="s">
        <v>366</v>
      </c>
      <c r="E292" s="67" t="s">
        <v>17</v>
      </c>
      <c r="F292" s="67" t="s">
        <v>18</v>
      </c>
      <c r="G292" s="67" t="s">
        <v>28</v>
      </c>
      <c r="H292" s="25">
        <v>45292</v>
      </c>
      <c r="I292" s="67">
        <v>800</v>
      </c>
      <c r="J292" s="40" t="s">
        <v>20</v>
      </c>
      <c r="K292" s="44"/>
    </row>
    <row r="293" s="6" customFormat="1" ht="32" customHeight="1" spans="1:11">
      <c r="A293" s="21">
        <v>289</v>
      </c>
      <c r="B293" s="67" t="s">
        <v>271</v>
      </c>
      <c r="C293" s="67" t="s">
        <v>358</v>
      </c>
      <c r="D293" s="67" t="s">
        <v>367</v>
      </c>
      <c r="E293" s="67" t="s">
        <v>17</v>
      </c>
      <c r="F293" s="67" t="s">
        <v>18</v>
      </c>
      <c r="G293" s="67" t="s">
        <v>22</v>
      </c>
      <c r="H293" s="25">
        <v>45323</v>
      </c>
      <c r="I293" s="67">
        <v>600</v>
      </c>
      <c r="J293" s="40" t="s">
        <v>20</v>
      </c>
      <c r="K293" s="44"/>
    </row>
    <row r="294" s="6" customFormat="1" ht="32" customHeight="1" spans="1:11">
      <c r="A294" s="21">
        <v>290</v>
      </c>
      <c r="B294" s="67" t="s">
        <v>271</v>
      </c>
      <c r="C294" s="67" t="s">
        <v>358</v>
      </c>
      <c r="D294" s="67" t="s">
        <v>368</v>
      </c>
      <c r="E294" s="67" t="s">
        <v>17</v>
      </c>
      <c r="F294" s="67" t="s">
        <v>18</v>
      </c>
      <c r="G294" s="67" t="s">
        <v>22</v>
      </c>
      <c r="H294" s="25">
        <v>45292</v>
      </c>
      <c r="I294" s="67">
        <v>600</v>
      </c>
      <c r="J294" s="40" t="s">
        <v>20</v>
      </c>
      <c r="K294" s="44"/>
    </row>
    <row r="295" s="6" customFormat="1" ht="32" customHeight="1" spans="1:11">
      <c r="A295" s="21">
        <v>291</v>
      </c>
      <c r="B295" s="67" t="s">
        <v>271</v>
      </c>
      <c r="C295" s="67" t="s">
        <v>358</v>
      </c>
      <c r="D295" s="67" t="s">
        <v>369</v>
      </c>
      <c r="E295" s="67" t="s">
        <v>17</v>
      </c>
      <c r="F295" s="67" t="s">
        <v>18</v>
      </c>
      <c r="G295" s="67" t="s">
        <v>22</v>
      </c>
      <c r="H295" s="25">
        <v>45383</v>
      </c>
      <c r="I295" s="67">
        <v>600</v>
      </c>
      <c r="J295" s="40" t="s">
        <v>20</v>
      </c>
      <c r="K295" s="44"/>
    </row>
    <row r="296" s="6" customFormat="1" ht="32" customHeight="1" spans="1:11">
      <c r="A296" s="21">
        <v>292</v>
      </c>
      <c r="B296" s="67" t="s">
        <v>271</v>
      </c>
      <c r="C296" s="67" t="s">
        <v>358</v>
      </c>
      <c r="D296" s="67" t="s">
        <v>370</v>
      </c>
      <c r="E296" s="67" t="s">
        <v>17</v>
      </c>
      <c r="F296" s="67" t="s">
        <v>18</v>
      </c>
      <c r="G296" s="67" t="s">
        <v>19</v>
      </c>
      <c r="H296" s="25">
        <v>45323</v>
      </c>
      <c r="I296" s="67">
        <v>800</v>
      </c>
      <c r="J296" s="40" t="s">
        <v>20</v>
      </c>
      <c r="K296" s="44"/>
    </row>
    <row r="297" s="6" customFormat="1" ht="32" customHeight="1" spans="1:11">
      <c r="A297" s="21">
        <v>293</v>
      </c>
      <c r="B297" s="67" t="s">
        <v>271</v>
      </c>
      <c r="C297" s="67" t="s">
        <v>358</v>
      </c>
      <c r="D297" s="67" t="s">
        <v>371</v>
      </c>
      <c r="E297" s="67" t="s">
        <v>17</v>
      </c>
      <c r="F297" s="67" t="s">
        <v>18</v>
      </c>
      <c r="G297" s="67" t="s">
        <v>22</v>
      </c>
      <c r="H297" s="25">
        <v>45292</v>
      </c>
      <c r="I297" s="67">
        <v>600</v>
      </c>
      <c r="J297" s="40" t="s">
        <v>20</v>
      </c>
      <c r="K297" s="44"/>
    </row>
    <row r="298" s="6" customFormat="1" ht="32" customHeight="1" spans="1:11">
      <c r="A298" s="21">
        <v>294</v>
      </c>
      <c r="B298" s="67" t="s">
        <v>271</v>
      </c>
      <c r="C298" s="67" t="s">
        <v>358</v>
      </c>
      <c r="D298" s="67" t="s">
        <v>372</v>
      </c>
      <c r="E298" s="67" t="s">
        <v>17</v>
      </c>
      <c r="F298" s="67" t="s">
        <v>18</v>
      </c>
      <c r="G298" s="67" t="s">
        <v>22</v>
      </c>
      <c r="H298" s="25">
        <v>45323</v>
      </c>
      <c r="I298" s="67">
        <v>600</v>
      </c>
      <c r="J298" s="40" t="s">
        <v>20</v>
      </c>
      <c r="K298" s="44"/>
    </row>
    <row r="299" s="6" customFormat="1" ht="32" customHeight="1" spans="1:11">
      <c r="A299" s="21">
        <v>295</v>
      </c>
      <c r="B299" s="67" t="s">
        <v>271</v>
      </c>
      <c r="C299" s="67" t="s">
        <v>358</v>
      </c>
      <c r="D299" s="67" t="s">
        <v>373</v>
      </c>
      <c r="E299" s="67" t="s">
        <v>17</v>
      </c>
      <c r="F299" s="67" t="s">
        <v>18</v>
      </c>
      <c r="G299" s="67" t="s">
        <v>22</v>
      </c>
      <c r="H299" s="25">
        <v>45323</v>
      </c>
      <c r="I299" s="67">
        <v>600</v>
      </c>
      <c r="J299" s="40" t="s">
        <v>20</v>
      </c>
      <c r="K299" s="44"/>
    </row>
    <row r="300" s="6" customFormat="1" ht="32" customHeight="1" spans="1:11">
      <c r="A300" s="21">
        <v>296</v>
      </c>
      <c r="B300" s="67" t="s">
        <v>271</v>
      </c>
      <c r="C300" s="67" t="s">
        <v>358</v>
      </c>
      <c r="D300" s="67" t="s">
        <v>374</v>
      </c>
      <c r="E300" s="67" t="s">
        <v>17</v>
      </c>
      <c r="F300" s="67" t="s">
        <v>18</v>
      </c>
      <c r="G300" s="67" t="s">
        <v>22</v>
      </c>
      <c r="H300" s="25">
        <v>45292</v>
      </c>
      <c r="I300" s="67">
        <v>600</v>
      </c>
      <c r="J300" s="40" t="s">
        <v>20</v>
      </c>
      <c r="K300" s="44"/>
    </row>
    <row r="301" s="6" customFormat="1" ht="32" customHeight="1" spans="1:11">
      <c r="A301" s="21">
        <v>297</v>
      </c>
      <c r="B301" s="67" t="s">
        <v>271</v>
      </c>
      <c r="C301" s="67" t="s">
        <v>358</v>
      </c>
      <c r="D301" s="67" t="s">
        <v>375</v>
      </c>
      <c r="E301" s="67" t="s">
        <v>17</v>
      </c>
      <c r="F301" s="67" t="s">
        <v>18</v>
      </c>
      <c r="G301" s="67" t="s">
        <v>22</v>
      </c>
      <c r="H301" s="25">
        <v>45323</v>
      </c>
      <c r="I301" s="67">
        <v>600</v>
      </c>
      <c r="J301" s="40" t="s">
        <v>20</v>
      </c>
      <c r="K301" s="44"/>
    </row>
    <row r="302" s="6" customFormat="1" ht="32" customHeight="1" spans="1:11">
      <c r="A302" s="21">
        <v>298</v>
      </c>
      <c r="B302" s="67" t="s">
        <v>271</v>
      </c>
      <c r="C302" s="67" t="s">
        <v>358</v>
      </c>
      <c r="D302" s="67" t="s">
        <v>376</v>
      </c>
      <c r="E302" s="67" t="s">
        <v>17</v>
      </c>
      <c r="F302" s="67" t="s">
        <v>18</v>
      </c>
      <c r="G302" s="67" t="s">
        <v>22</v>
      </c>
      <c r="H302" s="25">
        <v>45323</v>
      </c>
      <c r="I302" s="67">
        <v>600</v>
      </c>
      <c r="J302" s="40" t="s">
        <v>20</v>
      </c>
      <c r="K302" s="44"/>
    </row>
    <row r="303" s="6" customFormat="1" ht="32" customHeight="1" spans="1:11">
      <c r="A303" s="21">
        <v>299</v>
      </c>
      <c r="B303" s="67" t="s">
        <v>271</v>
      </c>
      <c r="C303" s="67" t="s">
        <v>358</v>
      </c>
      <c r="D303" s="67" t="s">
        <v>377</v>
      </c>
      <c r="E303" s="67" t="s">
        <v>17</v>
      </c>
      <c r="F303" s="67" t="s">
        <v>18</v>
      </c>
      <c r="G303" s="67" t="s">
        <v>22</v>
      </c>
      <c r="H303" s="25">
        <v>45292</v>
      </c>
      <c r="I303" s="67">
        <v>600</v>
      </c>
      <c r="J303" s="40" t="s">
        <v>20</v>
      </c>
      <c r="K303" s="44"/>
    </row>
    <row r="304" s="6" customFormat="1" ht="32" customHeight="1" spans="1:11">
      <c r="A304" s="21">
        <v>300</v>
      </c>
      <c r="B304" s="67" t="s">
        <v>271</v>
      </c>
      <c r="C304" s="67" t="s">
        <v>358</v>
      </c>
      <c r="D304" s="67" t="s">
        <v>378</v>
      </c>
      <c r="E304" s="67" t="s">
        <v>17</v>
      </c>
      <c r="F304" s="67" t="s">
        <v>18</v>
      </c>
      <c r="G304" s="67" t="s">
        <v>28</v>
      </c>
      <c r="H304" s="25">
        <v>45444</v>
      </c>
      <c r="I304" s="67">
        <v>800</v>
      </c>
      <c r="J304" s="40" t="s">
        <v>20</v>
      </c>
      <c r="K304" s="44"/>
    </row>
    <row r="305" s="6" customFormat="1" ht="32" customHeight="1" spans="1:11">
      <c r="A305" s="21">
        <v>301</v>
      </c>
      <c r="B305" s="67" t="s">
        <v>271</v>
      </c>
      <c r="C305" s="67" t="s">
        <v>358</v>
      </c>
      <c r="D305" s="67" t="s">
        <v>379</v>
      </c>
      <c r="E305" s="67" t="s">
        <v>17</v>
      </c>
      <c r="F305" s="67" t="s">
        <v>18</v>
      </c>
      <c r="G305" s="67" t="s">
        <v>22</v>
      </c>
      <c r="H305" s="25">
        <v>45292</v>
      </c>
      <c r="I305" s="67">
        <v>600</v>
      </c>
      <c r="J305" s="40" t="s">
        <v>20</v>
      </c>
      <c r="K305" s="44"/>
    </row>
    <row r="306" s="6" customFormat="1" ht="32" customHeight="1" spans="1:11">
      <c r="A306" s="21">
        <v>302</v>
      </c>
      <c r="B306" s="67" t="s">
        <v>271</v>
      </c>
      <c r="C306" s="67" t="s">
        <v>358</v>
      </c>
      <c r="D306" s="67" t="s">
        <v>380</v>
      </c>
      <c r="E306" s="67" t="s">
        <v>17</v>
      </c>
      <c r="F306" s="67" t="s">
        <v>18</v>
      </c>
      <c r="G306" s="67" t="s">
        <v>22</v>
      </c>
      <c r="H306" s="25">
        <v>45292</v>
      </c>
      <c r="I306" s="67">
        <v>600</v>
      </c>
      <c r="J306" s="40" t="s">
        <v>20</v>
      </c>
      <c r="K306" s="44"/>
    </row>
    <row r="307" s="6" customFormat="1" ht="32" customHeight="1" spans="1:11">
      <c r="A307" s="21">
        <v>303</v>
      </c>
      <c r="B307" s="67" t="s">
        <v>271</v>
      </c>
      <c r="C307" s="67" t="s">
        <v>358</v>
      </c>
      <c r="D307" s="67" t="s">
        <v>381</v>
      </c>
      <c r="E307" s="67" t="s">
        <v>17</v>
      </c>
      <c r="F307" s="67" t="s">
        <v>18</v>
      </c>
      <c r="G307" s="67" t="s">
        <v>22</v>
      </c>
      <c r="H307" s="25">
        <v>45292</v>
      </c>
      <c r="I307" s="67">
        <v>600</v>
      </c>
      <c r="J307" s="40" t="s">
        <v>20</v>
      </c>
      <c r="K307" s="44"/>
    </row>
    <row r="308" s="6" customFormat="1" ht="32" customHeight="1" spans="1:11">
      <c r="A308" s="21">
        <v>304</v>
      </c>
      <c r="B308" s="67" t="s">
        <v>271</v>
      </c>
      <c r="C308" s="67" t="s">
        <v>358</v>
      </c>
      <c r="D308" s="67" t="s">
        <v>382</v>
      </c>
      <c r="E308" s="67" t="s">
        <v>17</v>
      </c>
      <c r="F308" s="67" t="s">
        <v>18</v>
      </c>
      <c r="G308" s="67" t="s">
        <v>22</v>
      </c>
      <c r="H308" s="25">
        <v>45292</v>
      </c>
      <c r="I308" s="67">
        <v>600</v>
      </c>
      <c r="J308" s="40" t="s">
        <v>20</v>
      </c>
      <c r="K308" s="44"/>
    </row>
    <row r="309" s="6" customFormat="1" ht="32" customHeight="1" spans="1:11">
      <c r="A309" s="21">
        <v>305</v>
      </c>
      <c r="B309" s="67" t="s">
        <v>271</v>
      </c>
      <c r="C309" s="67" t="s">
        <v>358</v>
      </c>
      <c r="D309" s="67" t="s">
        <v>383</v>
      </c>
      <c r="E309" s="67" t="s">
        <v>17</v>
      </c>
      <c r="F309" s="67" t="s">
        <v>18</v>
      </c>
      <c r="G309" s="67" t="s">
        <v>19</v>
      </c>
      <c r="H309" s="25">
        <v>45323</v>
      </c>
      <c r="I309" s="67">
        <v>800</v>
      </c>
      <c r="J309" s="40" t="s">
        <v>20</v>
      </c>
      <c r="K309" s="44"/>
    </row>
    <row r="310" s="6" customFormat="1" ht="32" customHeight="1" spans="1:11">
      <c r="A310" s="21">
        <v>306</v>
      </c>
      <c r="B310" s="67" t="s">
        <v>271</v>
      </c>
      <c r="C310" s="67" t="s">
        <v>358</v>
      </c>
      <c r="D310" s="67" t="s">
        <v>384</v>
      </c>
      <c r="E310" s="67" t="s">
        <v>17</v>
      </c>
      <c r="F310" s="67" t="s">
        <v>18</v>
      </c>
      <c r="G310" s="67" t="s">
        <v>19</v>
      </c>
      <c r="H310" s="25">
        <v>45323</v>
      </c>
      <c r="I310" s="67">
        <v>800</v>
      </c>
      <c r="J310" s="40" t="s">
        <v>20</v>
      </c>
      <c r="K310" s="44"/>
    </row>
    <row r="311" s="6" customFormat="1" ht="32" customHeight="1" spans="1:11">
      <c r="A311" s="21">
        <v>307</v>
      </c>
      <c r="B311" s="67" t="s">
        <v>271</v>
      </c>
      <c r="C311" s="67" t="s">
        <v>358</v>
      </c>
      <c r="D311" s="67" t="s">
        <v>385</v>
      </c>
      <c r="E311" s="67" t="s">
        <v>17</v>
      </c>
      <c r="F311" s="67" t="s">
        <v>18</v>
      </c>
      <c r="G311" s="67" t="s">
        <v>22</v>
      </c>
      <c r="H311" s="25">
        <v>45292</v>
      </c>
      <c r="I311" s="67">
        <v>600</v>
      </c>
      <c r="J311" s="40" t="s">
        <v>20</v>
      </c>
      <c r="K311" s="44"/>
    </row>
    <row r="312" s="6" customFormat="1" ht="32" customHeight="1" spans="1:11">
      <c r="A312" s="21">
        <v>308</v>
      </c>
      <c r="B312" s="67" t="s">
        <v>271</v>
      </c>
      <c r="C312" s="67" t="s">
        <v>358</v>
      </c>
      <c r="D312" s="67" t="s">
        <v>386</v>
      </c>
      <c r="E312" s="67" t="s">
        <v>17</v>
      </c>
      <c r="F312" s="67" t="s">
        <v>18</v>
      </c>
      <c r="G312" s="67" t="s">
        <v>22</v>
      </c>
      <c r="H312" s="25">
        <v>45292</v>
      </c>
      <c r="I312" s="67">
        <v>600</v>
      </c>
      <c r="J312" s="40" t="s">
        <v>20</v>
      </c>
      <c r="K312" s="44"/>
    </row>
    <row r="313" s="6" customFormat="1" ht="32" customHeight="1" spans="1:11">
      <c r="A313" s="21">
        <v>309</v>
      </c>
      <c r="B313" s="67" t="s">
        <v>271</v>
      </c>
      <c r="C313" s="67" t="s">
        <v>358</v>
      </c>
      <c r="D313" s="67" t="s">
        <v>387</v>
      </c>
      <c r="E313" s="67" t="s">
        <v>17</v>
      </c>
      <c r="F313" s="67" t="s">
        <v>18</v>
      </c>
      <c r="G313" s="67" t="s">
        <v>25</v>
      </c>
      <c r="H313" s="25">
        <v>45352</v>
      </c>
      <c r="I313" s="67">
        <v>800</v>
      </c>
      <c r="J313" s="40" t="s">
        <v>20</v>
      </c>
      <c r="K313" s="44"/>
    </row>
    <row r="314" s="6" customFormat="1" ht="32" customHeight="1" spans="1:11">
      <c r="A314" s="21">
        <v>310</v>
      </c>
      <c r="B314" s="67" t="s">
        <v>271</v>
      </c>
      <c r="C314" s="67" t="s">
        <v>358</v>
      </c>
      <c r="D314" s="67" t="s">
        <v>388</v>
      </c>
      <c r="E314" s="67" t="s">
        <v>17</v>
      </c>
      <c r="F314" s="67" t="s">
        <v>18</v>
      </c>
      <c r="G314" s="67" t="s">
        <v>25</v>
      </c>
      <c r="H314" s="25">
        <v>45352</v>
      </c>
      <c r="I314" s="67">
        <v>800</v>
      </c>
      <c r="J314" s="40" t="s">
        <v>20</v>
      </c>
      <c r="K314" s="44"/>
    </row>
    <row r="315" s="6" customFormat="1" ht="32" customHeight="1" spans="1:11">
      <c r="A315" s="21">
        <v>311</v>
      </c>
      <c r="B315" s="67" t="s">
        <v>271</v>
      </c>
      <c r="C315" s="67" t="s">
        <v>358</v>
      </c>
      <c r="D315" s="67" t="s">
        <v>389</v>
      </c>
      <c r="E315" s="67" t="s">
        <v>17</v>
      </c>
      <c r="F315" s="67" t="s">
        <v>18</v>
      </c>
      <c r="G315" s="67" t="s">
        <v>25</v>
      </c>
      <c r="H315" s="25">
        <v>45352</v>
      </c>
      <c r="I315" s="67">
        <v>800</v>
      </c>
      <c r="J315" s="40" t="s">
        <v>20</v>
      </c>
      <c r="K315" s="44"/>
    </row>
    <row r="316" s="6" customFormat="1" ht="32" customHeight="1" spans="1:11">
      <c r="A316" s="21">
        <v>312</v>
      </c>
      <c r="B316" s="67" t="s">
        <v>271</v>
      </c>
      <c r="C316" s="67" t="s">
        <v>358</v>
      </c>
      <c r="D316" s="67" t="s">
        <v>390</v>
      </c>
      <c r="E316" s="67" t="s">
        <v>17</v>
      </c>
      <c r="F316" s="67" t="s">
        <v>18</v>
      </c>
      <c r="G316" s="67" t="s">
        <v>22</v>
      </c>
      <c r="H316" s="25">
        <v>45323</v>
      </c>
      <c r="I316" s="67">
        <v>600</v>
      </c>
      <c r="J316" s="40" t="s">
        <v>20</v>
      </c>
      <c r="K316" s="44"/>
    </row>
    <row r="317" s="6" customFormat="1" ht="32" customHeight="1" spans="1:11">
      <c r="A317" s="21">
        <v>313</v>
      </c>
      <c r="B317" s="67" t="s">
        <v>271</v>
      </c>
      <c r="C317" s="67" t="s">
        <v>358</v>
      </c>
      <c r="D317" s="67" t="s">
        <v>391</v>
      </c>
      <c r="E317" s="67" t="s">
        <v>17</v>
      </c>
      <c r="F317" s="67" t="s">
        <v>18</v>
      </c>
      <c r="G317" s="67" t="s">
        <v>19</v>
      </c>
      <c r="H317" s="25">
        <v>45352</v>
      </c>
      <c r="I317" s="67">
        <v>800</v>
      </c>
      <c r="J317" s="40" t="s">
        <v>20</v>
      </c>
      <c r="K317" s="44"/>
    </row>
    <row r="318" s="6" customFormat="1" ht="32" customHeight="1" spans="1:11">
      <c r="A318" s="21">
        <v>314</v>
      </c>
      <c r="B318" s="67" t="s">
        <v>271</v>
      </c>
      <c r="C318" s="67" t="s">
        <v>358</v>
      </c>
      <c r="D318" s="67" t="s">
        <v>392</v>
      </c>
      <c r="E318" s="67" t="s">
        <v>17</v>
      </c>
      <c r="F318" s="67" t="s">
        <v>18</v>
      </c>
      <c r="G318" s="67" t="s">
        <v>19</v>
      </c>
      <c r="H318" s="25">
        <v>45292</v>
      </c>
      <c r="I318" s="67">
        <v>800</v>
      </c>
      <c r="J318" s="40" t="s">
        <v>20</v>
      </c>
      <c r="K318" s="44"/>
    </row>
    <row r="319" s="6" customFormat="1" ht="32" customHeight="1" spans="1:11">
      <c r="A319" s="21">
        <v>315</v>
      </c>
      <c r="B319" s="67" t="s">
        <v>271</v>
      </c>
      <c r="C319" s="67" t="s">
        <v>358</v>
      </c>
      <c r="D319" s="67" t="s">
        <v>393</v>
      </c>
      <c r="E319" s="67" t="s">
        <v>17</v>
      </c>
      <c r="F319" s="67" t="s">
        <v>18</v>
      </c>
      <c r="G319" s="67" t="s">
        <v>19</v>
      </c>
      <c r="H319" s="25">
        <v>45292</v>
      </c>
      <c r="I319" s="67">
        <v>800</v>
      </c>
      <c r="J319" s="40" t="s">
        <v>20</v>
      </c>
      <c r="K319" s="44"/>
    </row>
    <row r="320" s="6" customFormat="1" ht="32" customHeight="1" spans="1:11">
      <c r="A320" s="21">
        <v>316</v>
      </c>
      <c r="B320" s="67" t="s">
        <v>271</v>
      </c>
      <c r="C320" s="67" t="s">
        <v>358</v>
      </c>
      <c r="D320" s="67" t="s">
        <v>394</v>
      </c>
      <c r="E320" s="67" t="s">
        <v>17</v>
      </c>
      <c r="F320" s="67" t="s">
        <v>18</v>
      </c>
      <c r="G320" s="67" t="s">
        <v>22</v>
      </c>
      <c r="H320" s="25">
        <v>45444</v>
      </c>
      <c r="I320" s="67">
        <v>600</v>
      </c>
      <c r="J320" s="40" t="s">
        <v>20</v>
      </c>
      <c r="K320" s="44"/>
    </row>
    <row r="321" s="6" customFormat="1" ht="32" customHeight="1" spans="1:11">
      <c r="A321" s="21">
        <v>317</v>
      </c>
      <c r="B321" s="67" t="s">
        <v>271</v>
      </c>
      <c r="C321" s="67" t="s">
        <v>358</v>
      </c>
      <c r="D321" s="67" t="s">
        <v>395</v>
      </c>
      <c r="E321" s="67" t="s">
        <v>17</v>
      </c>
      <c r="F321" s="67" t="s">
        <v>18</v>
      </c>
      <c r="G321" s="67" t="s">
        <v>22</v>
      </c>
      <c r="H321" s="25">
        <v>45292</v>
      </c>
      <c r="I321" s="67">
        <v>600</v>
      </c>
      <c r="J321" s="40" t="s">
        <v>20</v>
      </c>
      <c r="K321" s="44"/>
    </row>
    <row r="322" s="6" customFormat="1" ht="32" customHeight="1" spans="1:11">
      <c r="A322" s="21">
        <v>318</v>
      </c>
      <c r="B322" s="67" t="s">
        <v>271</v>
      </c>
      <c r="C322" s="67" t="s">
        <v>358</v>
      </c>
      <c r="D322" s="67" t="s">
        <v>396</v>
      </c>
      <c r="E322" s="67" t="s">
        <v>17</v>
      </c>
      <c r="F322" s="67" t="s">
        <v>18</v>
      </c>
      <c r="G322" s="67" t="s">
        <v>28</v>
      </c>
      <c r="H322" s="25">
        <v>45413</v>
      </c>
      <c r="I322" s="67">
        <v>800</v>
      </c>
      <c r="J322" s="40" t="s">
        <v>20</v>
      </c>
      <c r="K322" s="44"/>
    </row>
    <row r="323" s="6" customFormat="1" ht="32" customHeight="1" spans="1:11">
      <c r="A323" s="21">
        <v>319</v>
      </c>
      <c r="B323" s="67" t="s">
        <v>271</v>
      </c>
      <c r="C323" s="67" t="s">
        <v>358</v>
      </c>
      <c r="D323" s="67" t="s">
        <v>397</v>
      </c>
      <c r="E323" s="67" t="s">
        <v>17</v>
      </c>
      <c r="F323" s="67" t="s">
        <v>18</v>
      </c>
      <c r="G323" s="67" t="s">
        <v>28</v>
      </c>
      <c r="H323" s="25">
        <v>45292</v>
      </c>
      <c r="I323" s="67">
        <v>800</v>
      </c>
      <c r="J323" s="40" t="s">
        <v>20</v>
      </c>
      <c r="K323" s="44"/>
    </row>
    <row r="324" s="6" customFormat="1" ht="32" customHeight="1" spans="1:11">
      <c r="A324" s="21">
        <v>320</v>
      </c>
      <c r="B324" s="67" t="s">
        <v>271</v>
      </c>
      <c r="C324" s="67" t="s">
        <v>358</v>
      </c>
      <c r="D324" s="67" t="s">
        <v>398</v>
      </c>
      <c r="E324" s="67" t="s">
        <v>17</v>
      </c>
      <c r="F324" s="67" t="s">
        <v>18</v>
      </c>
      <c r="G324" s="67" t="s">
        <v>22</v>
      </c>
      <c r="H324" s="25">
        <v>45292</v>
      </c>
      <c r="I324" s="67">
        <v>600</v>
      </c>
      <c r="J324" s="40" t="s">
        <v>20</v>
      </c>
      <c r="K324" s="44"/>
    </row>
    <row r="325" s="6" customFormat="1" ht="32" customHeight="1" spans="1:11">
      <c r="A325" s="21">
        <v>321</v>
      </c>
      <c r="B325" s="67" t="s">
        <v>271</v>
      </c>
      <c r="C325" s="67" t="s">
        <v>358</v>
      </c>
      <c r="D325" s="67" t="s">
        <v>399</v>
      </c>
      <c r="E325" s="67" t="s">
        <v>17</v>
      </c>
      <c r="F325" s="67" t="s">
        <v>18</v>
      </c>
      <c r="G325" s="67" t="s">
        <v>22</v>
      </c>
      <c r="H325" s="25">
        <v>45352</v>
      </c>
      <c r="I325" s="67">
        <v>600</v>
      </c>
      <c r="J325" s="40" t="s">
        <v>20</v>
      </c>
      <c r="K325" s="44"/>
    </row>
    <row r="326" s="6" customFormat="1" ht="32" customHeight="1" spans="1:11">
      <c r="A326" s="21">
        <v>322</v>
      </c>
      <c r="B326" s="67" t="s">
        <v>271</v>
      </c>
      <c r="C326" s="67" t="s">
        <v>358</v>
      </c>
      <c r="D326" s="67" t="s">
        <v>400</v>
      </c>
      <c r="E326" s="67" t="s">
        <v>17</v>
      </c>
      <c r="F326" s="67" t="s">
        <v>18</v>
      </c>
      <c r="G326" s="67" t="s">
        <v>22</v>
      </c>
      <c r="H326" s="25">
        <v>45352</v>
      </c>
      <c r="I326" s="67">
        <v>600</v>
      </c>
      <c r="J326" s="40" t="s">
        <v>20</v>
      </c>
      <c r="K326" s="44"/>
    </row>
    <row r="327" s="6" customFormat="1" ht="32" customHeight="1" spans="1:11">
      <c r="A327" s="21">
        <v>323</v>
      </c>
      <c r="B327" s="67" t="s">
        <v>271</v>
      </c>
      <c r="C327" s="67" t="s">
        <v>358</v>
      </c>
      <c r="D327" s="67" t="s">
        <v>401</v>
      </c>
      <c r="E327" s="67" t="s">
        <v>17</v>
      </c>
      <c r="F327" s="67" t="s">
        <v>18</v>
      </c>
      <c r="G327" s="67" t="s">
        <v>19</v>
      </c>
      <c r="H327" s="25">
        <v>45474</v>
      </c>
      <c r="I327" s="67">
        <v>800</v>
      </c>
      <c r="J327" s="40" t="s">
        <v>20</v>
      </c>
      <c r="K327" s="44"/>
    </row>
    <row r="328" s="6" customFormat="1" ht="32" customHeight="1" spans="1:11">
      <c r="A328" s="21">
        <v>324</v>
      </c>
      <c r="B328" s="67" t="s">
        <v>271</v>
      </c>
      <c r="C328" s="67" t="s">
        <v>358</v>
      </c>
      <c r="D328" s="67" t="s">
        <v>402</v>
      </c>
      <c r="E328" s="67" t="s">
        <v>17</v>
      </c>
      <c r="F328" s="67" t="s">
        <v>18</v>
      </c>
      <c r="G328" s="67" t="s">
        <v>22</v>
      </c>
      <c r="H328" s="25">
        <v>45474</v>
      </c>
      <c r="I328" s="67">
        <v>600</v>
      </c>
      <c r="J328" s="40" t="s">
        <v>20</v>
      </c>
      <c r="K328" s="44"/>
    </row>
    <row r="329" s="6" customFormat="1" ht="32" customHeight="1" spans="1:11">
      <c r="A329" s="21">
        <v>325</v>
      </c>
      <c r="B329" s="67" t="s">
        <v>271</v>
      </c>
      <c r="C329" s="67" t="s">
        <v>358</v>
      </c>
      <c r="D329" s="67" t="s">
        <v>403</v>
      </c>
      <c r="E329" s="67" t="s">
        <v>17</v>
      </c>
      <c r="F329" s="67" t="s">
        <v>18</v>
      </c>
      <c r="G329" s="67" t="s">
        <v>22</v>
      </c>
      <c r="H329" s="25">
        <v>45474</v>
      </c>
      <c r="I329" s="67">
        <v>600</v>
      </c>
      <c r="J329" s="40" t="s">
        <v>20</v>
      </c>
      <c r="K329" s="44"/>
    </row>
    <row r="330" s="6" customFormat="1" ht="32" customHeight="1" spans="1:11">
      <c r="A330" s="21">
        <v>326</v>
      </c>
      <c r="B330" s="67" t="s">
        <v>271</v>
      </c>
      <c r="C330" s="67" t="s">
        <v>358</v>
      </c>
      <c r="D330" s="67" t="s">
        <v>404</v>
      </c>
      <c r="E330" s="67" t="s">
        <v>17</v>
      </c>
      <c r="F330" s="67" t="s">
        <v>18</v>
      </c>
      <c r="G330" s="67" t="s">
        <v>22</v>
      </c>
      <c r="H330" s="25">
        <v>45292</v>
      </c>
      <c r="I330" s="67">
        <v>600</v>
      </c>
      <c r="J330" s="40" t="s">
        <v>20</v>
      </c>
      <c r="K330" s="44"/>
    </row>
    <row r="331" s="6" customFormat="1" ht="32" customHeight="1" spans="1:11">
      <c r="A331" s="21">
        <v>327</v>
      </c>
      <c r="B331" s="67" t="s">
        <v>271</v>
      </c>
      <c r="C331" s="67" t="s">
        <v>358</v>
      </c>
      <c r="D331" s="67" t="s">
        <v>405</v>
      </c>
      <c r="E331" s="67" t="s">
        <v>17</v>
      </c>
      <c r="F331" s="67" t="s">
        <v>18</v>
      </c>
      <c r="G331" s="67" t="s">
        <v>22</v>
      </c>
      <c r="H331" s="25">
        <v>45474</v>
      </c>
      <c r="I331" s="67">
        <v>600</v>
      </c>
      <c r="J331" s="40" t="s">
        <v>20</v>
      </c>
      <c r="K331" s="44"/>
    </row>
    <row r="332" s="6" customFormat="1" ht="32" customHeight="1" spans="1:11">
      <c r="A332" s="21">
        <v>328</v>
      </c>
      <c r="B332" s="67" t="s">
        <v>271</v>
      </c>
      <c r="C332" s="67" t="s">
        <v>358</v>
      </c>
      <c r="D332" s="67" t="s">
        <v>406</v>
      </c>
      <c r="E332" s="67" t="s">
        <v>17</v>
      </c>
      <c r="F332" s="67" t="s">
        <v>18</v>
      </c>
      <c r="G332" s="67" t="s">
        <v>22</v>
      </c>
      <c r="H332" s="25">
        <v>45292</v>
      </c>
      <c r="I332" s="67">
        <v>600</v>
      </c>
      <c r="J332" s="40" t="s">
        <v>20</v>
      </c>
      <c r="K332" s="44"/>
    </row>
    <row r="333" s="6" customFormat="1" ht="32" customHeight="1" spans="1:11">
      <c r="A333" s="21">
        <v>329</v>
      </c>
      <c r="B333" s="67" t="s">
        <v>271</v>
      </c>
      <c r="C333" s="67" t="s">
        <v>358</v>
      </c>
      <c r="D333" s="67" t="s">
        <v>407</v>
      </c>
      <c r="E333" s="67" t="s">
        <v>17</v>
      </c>
      <c r="F333" s="67" t="s">
        <v>18</v>
      </c>
      <c r="G333" s="67" t="s">
        <v>22</v>
      </c>
      <c r="H333" s="25">
        <v>45323</v>
      </c>
      <c r="I333" s="67">
        <v>600</v>
      </c>
      <c r="J333" s="40" t="s">
        <v>20</v>
      </c>
      <c r="K333" s="44"/>
    </row>
    <row r="334" s="6" customFormat="1" ht="32" customHeight="1" spans="1:11">
      <c r="A334" s="21">
        <v>330</v>
      </c>
      <c r="B334" s="67" t="s">
        <v>271</v>
      </c>
      <c r="C334" s="67" t="s">
        <v>358</v>
      </c>
      <c r="D334" s="67" t="s">
        <v>408</v>
      </c>
      <c r="E334" s="67" t="s">
        <v>17</v>
      </c>
      <c r="F334" s="67" t="s">
        <v>18</v>
      </c>
      <c r="G334" s="67" t="s">
        <v>19</v>
      </c>
      <c r="H334" s="25">
        <v>45323</v>
      </c>
      <c r="I334" s="67">
        <v>800</v>
      </c>
      <c r="J334" s="40" t="s">
        <v>20</v>
      </c>
      <c r="K334" s="44"/>
    </row>
    <row r="335" s="6" customFormat="1" ht="32" customHeight="1" spans="1:11">
      <c r="A335" s="21">
        <v>331</v>
      </c>
      <c r="B335" s="67" t="s">
        <v>271</v>
      </c>
      <c r="C335" s="67" t="s">
        <v>358</v>
      </c>
      <c r="D335" s="67" t="s">
        <v>409</v>
      </c>
      <c r="E335" s="67" t="s">
        <v>17</v>
      </c>
      <c r="F335" s="67" t="s">
        <v>18</v>
      </c>
      <c r="G335" s="67" t="s">
        <v>22</v>
      </c>
      <c r="H335" s="25">
        <v>45292</v>
      </c>
      <c r="I335" s="67">
        <v>600</v>
      </c>
      <c r="J335" s="40" t="s">
        <v>20</v>
      </c>
      <c r="K335" s="44"/>
    </row>
    <row r="336" s="6" customFormat="1" ht="32" customHeight="1" spans="1:11">
      <c r="A336" s="21">
        <v>332</v>
      </c>
      <c r="B336" s="67" t="s">
        <v>271</v>
      </c>
      <c r="C336" s="67" t="s">
        <v>358</v>
      </c>
      <c r="D336" s="67" t="s">
        <v>410</v>
      </c>
      <c r="E336" s="67" t="s">
        <v>17</v>
      </c>
      <c r="F336" s="67" t="s">
        <v>18</v>
      </c>
      <c r="G336" s="67" t="s">
        <v>22</v>
      </c>
      <c r="H336" s="25">
        <v>45323</v>
      </c>
      <c r="I336" s="67">
        <v>600</v>
      </c>
      <c r="J336" s="40" t="s">
        <v>20</v>
      </c>
      <c r="K336" s="44"/>
    </row>
    <row r="337" s="6" customFormat="1" ht="32" customHeight="1" spans="1:11">
      <c r="A337" s="21">
        <v>333</v>
      </c>
      <c r="B337" s="67" t="s">
        <v>271</v>
      </c>
      <c r="C337" s="67" t="s">
        <v>358</v>
      </c>
      <c r="D337" s="67" t="s">
        <v>411</v>
      </c>
      <c r="E337" s="67" t="s">
        <v>17</v>
      </c>
      <c r="F337" s="67" t="s">
        <v>18</v>
      </c>
      <c r="G337" s="67" t="s">
        <v>22</v>
      </c>
      <c r="H337" s="25">
        <v>45292</v>
      </c>
      <c r="I337" s="67">
        <v>600</v>
      </c>
      <c r="J337" s="40" t="s">
        <v>20</v>
      </c>
      <c r="K337" s="44"/>
    </row>
    <row r="338" s="6" customFormat="1" ht="32" customHeight="1" spans="1:11">
      <c r="A338" s="21">
        <v>334</v>
      </c>
      <c r="B338" s="67" t="s">
        <v>271</v>
      </c>
      <c r="C338" s="67" t="s">
        <v>358</v>
      </c>
      <c r="D338" s="67" t="s">
        <v>412</v>
      </c>
      <c r="E338" s="67" t="s">
        <v>17</v>
      </c>
      <c r="F338" s="67" t="s">
        <v>18</v>
      </c>
      <c r="G338" s="67" t="s">
        <v>22</v>
      </c>
      <c r="H338" s="25">
        <v>45292</v>
      </c>
      <c r="I338" s="67">
        <v>600</v>
      </c>
      <c r="J338" s="40" t="s">
        <v>20</v>
      </c>
      <c r="K338" s="44"/>
    </row>
    <row r="339" s="6" customFormat="1" ht="32" customHeight="1" spans="1:11">
      <c r="A339" s="21">
        <v>335</v>
      </c>
      <c r="B339" s="67" t="s">
        <v>271</v>
      </c>
      <c r="C339" s="67" t="s">
        <v>358</v>
      </c>
      <c r="D339" s="67" t="s">
        <v>413</v>
      </c>
      <c r="E339" s="67" t="s">
        <v>17</v>
      </c>
      <c r="F339" s="67" t="s">
        <v>18</v>
      </c>
      <c r="G339" s="67" t="s">
        <v>22</v>
      </c>
      <c r="H339" s="25">
        <v>45292</v>
      </c>
      <c r="I339" s="67">
        <v>600</v>
      </c>
      <c r="J339" s="40" t="s">
        <v>20</v>
      </c>
      <c r="K339" s="44"/>
    </row>
    <row r="340" s="6" customFormat="1" ht="32" customHeight="1" spans="1:11">
      <c r="A340" s="21">
        <v>336</v>
      </c>
      <c r="B340" s="67" t="s">
        <v>271</v>
      </c>
      <c r="C340" s="67" t="s">
        <v>358</v>
      </c>
      <c r="D340" s="67" t="s">
        <v>414</v>
      </c>
      <c r="E340" s="67" t="s">
        <v>17</v>
      </c>
      <c r="F340" s="67" t="s">
        <v>18</v>
      </c>
      <c r="G340" s="67" t="s">
        <v>22</v>
      </c>
      <c r="H340" s="25">
        <v>45292</v>
      </c>
      <c r="I340" s="67">
        <v>600</v>
      </c>
      <c r="J340" s="40" t="s">
        <v>20</v>
      </c>
      <c r="K340" s="44"/>
    </row>
    <row r="341" s="6" customFormat="1" ht="32" customHeight="1" spans="1:11">
      <c r="A341" s="21">
        <v>337</v>
      </c>
      <c r="B341" s="67" t="s">
        <v>271</v>
      </c>
      <c r="C341" s="67" t="s">
        <v>358</v>
      </c>
      <c r="D341" s="67" t="s">
        <v>415</v>
      </c>
      <c r="E341" s="67" t="s">
        <v>17</v>
      </c>
      <c r="F341" s="67" t="s">
        <v>18</v>
      </c>
      <c r="G341" s="67" t="s">
        <v>22</v>
      </c>
      <c r="H341" s="25">
        <v>45292</v>
      </c>
      <c r="I341" s="67">
        <v>600</v>
      </c>
      <c r="J341" s="40" t="s">
        <v>20</v>
      </c>
      <c r="K341" s="44"/>
    </row>
    <row r="342" s="6" customFormat="1" ht="32" customHeight="1" spans="1:11">
      <c r="A342" s="21">
        <v>338</v>
      </c>
      <c r="B342" s="67" t="s">
        <v>271</v>
      </c>
      <c r="C342" s="67" t="s">
        <v>358</v>
      </c>
      <c r="D342" s="67" t="s">
        <v>416</v>
      </c>
      <c r="E342" s="67" t="s">
        <v>17</v>
      </c>
      <c r="F342" s="67" t="s">
        <v>18</v>
      </c>
      <c r="G342" s="67" t="s">
        <v>22</v>
      </c>
      <c r="H342" s="25">
        <v>45383</v>
      </c>
      <c r="I342" s="67">
        <v>600</v>
      </c>
      <c r="J342" s="40" t="s">
        <v>20</v>
      </c>
      <c r="K342" s="44"/>
    </row>
    <row r="343" s="6" customFormat="1" ht="32" customHeight="1" spans="1:11">
      <c r="A343" s="21">
        <v>339</v>
      </c>
      <c r="B343" s="67" t="s">
        <v>271</v>
      </c>
      <c r="C343" s="67" t="s">
        <v>358</v>
      </c>
      <c r="D343" s="67" t="s">
        <v>417</v>
      </c>
      <c r="E343" s="67" t="s">
        <v>17</v>
      </c>
      <c r="F343" s="67" t="s">
        <v>18</v>
      </c>
      <c r="G343" s="67" t="s">
        <v>22</v>
      </c>
      <c r="H343" s="25">
        <v>45323</v>
      </c>
      <c r="I343" s="67">
        <v>600</v>
      </c>
      <c r="J343" s="40" t="s">
        <v>20</v>
      </c>
      <c r="K343" s="44"/>
    </row>
    <row r="344" s="6" customFormat="1" ht="32" customHeight="1" spans="1:11">
      <c r="A344" s="21">
        <v>340</v>
      </c>
      <c r="B344" s="67" t="s">
        <v>271</v>
      </c>
      <c r="C344" s="67" t="s">
        <v>358</v>
      </c>
      <c r="D344" s="67" t="s">
        <v>418</v>
      </c>
      <c r="E344" s="67" t="s">
        <v>17</v>
      </c>
      <c r="F344" s="67" t="s">
        <v>18</v>
      </c>
      <c r="G344" s="67" t="s">
        <v>22</v>
      </c>
      <c r="H344" s="25">
        <v>45323</v>
      </c>
      <c r="I344" s="67">
        <v>600</v>
      </c>
      <c r="J344" s="40" t="s">
        <v>20</v>
      </c>
      <c r="K344" s="44"/>
    </row>
    <row r="345" s="6" customFormat="1" ht="32" customHeight="1" spans="1:11">
      <c r="A345" s="21">
        <v>341</v>
      </c>
      <c r="B345" s="67" t="s">
        <v>271</v>
      </c>
      <c r="C345" s="67" t="s">
        <v>358</v>
      </c>
      <c r="D345" s="67" t="s">
        <v>419</v>
      </c>
      <c r="E345" s="67" t="s">
        <v>17</v>
      </c>
      <c r="F345" s="67" t="s">
        <v>18</v>
      </c>
      <c r="G345" s="67" t="s">
        <v>22</v>
      </c>
      <c r="H345" s="25">
        <v>45323</v>
      </c>
      <c r="I345" s="67">
        <v>600</v>
      </c>
      <c r="J345" s="40" t="s">
        <v>20</v>
      </c>
      <c r="K345" s="44"/>
    </row>
    <row r="346" s="6" customFormat="1" ht="32" customHeight="1" spans="1:11">
      <c r="A346" s="21">
        <v>342</v>
      </c>
      <c r="B346" s="67" t="s">
        <v>271</v>
      </c>
      <c r="C346" s="67" t="s">
        <v>358</v>
      </c>
      <c r="D346" s="67" t="s">
        <v>420</v>
      </c>
      <c r="E346" s="67" t="s">
        <v>17</v>
      </c>
      <c r="F346" s="67" t="s">
        <v>18</v>
      </c>
      <c r="G346" s="67" t="s">
        <v>22</v>
      </c>
      <c r="H346" s="25">
        <v>45324</v>
      </c>
      <c r="I346" s="67">
        <v>600</v>
      </c>
      <c r="J346" s="40" t="s">
        <v>20</v>
      </c>
      <c r="K346" s="44"/>
    </row>
    <row r="347" s="6" customFormat="1" ht="32" customHeight="1" spans="1:11">
      <c r="A347" s="21">
        <v>343</v>
      </c>
      <c r="B347" s="67" t="s">
        <v>271</v>
      </c>
      <c r="C347" s="67" t="s">
        <v>358</v>
      </c>
      <c r="D347" s="67" t="s">
        <v>421</v>
      </c>
      <c r="E347" s="67" t="s">
        <v>17</v>
      </c>
      <c r="F347" s="67" t="s">
        <v>18</v>
      </c>
      <c r="G347" s="67" t="s">
        <v>22</v>
      </c>
      <c r="H347" s="25">
        <v>45413</v>
      </c>
      <c r="I347" s="67">
        <v>600</v>
      </c>
      <c r="J347" s="40" t="s">
        <v>20</v>
      </c>
      <c r="K347" s="44"/>
    </row>
    <row r="348" s="6" customFormat="1" ht="32" customHeight="1" spans="1:11">
      <c r="A348" s="21">
        <v>344</v>
      </c>
      <c r="B348" s="67" t="s">
        <v>271</v>
      </c>
      <c r="C348" s="67" t="s">
        <v>358</v>
      </c>
      <c r="D348" s="67" t="s">
        <v>422</v>
      </c>
      <c r="E348" s="67" t="s">
        <v>17</v>
      </c>
      <c r="F348" s="67" t="s">
        <v>18</v>
      </c>
      <c r="G348" s="67" t="s">
        <v>22</v>
      </c>
      <c r="H348" s="25">
        <v>45292</v>
      </c>
      <c r="I348" s="67">
        <v>600</v>
      </c>
      <c r="J348" s="40" t="s">
        <v>20</v>
      </c>
      <c r="K348" s="44"/>
    </row>
    <row r="349" s="6" customFormat="1" ht="32" customHeight="1" spans="1:11">
      <c r="A349" s="21">
        <v>345</v>
      </c>
      <c r="B349" s="67" t="s">
        <v>271</v>
      </c>
      <c r="C349" s="67" t="s">
        <v>358</v>
      </c>
      <c r="D349" s="67" t="s">
        <v>423</v>
      </c>
      <c r="E349" s="67" t="s">
        <v>17</v>
      </c>
      <c r="F349" s="67" t="s">
        <v>18</v>
      </c>
      <c r="G349" s="67" t="s">
        <v>22</v>
      </c>
      <c r="H349" s="25">
        <v>45292</v>
      </c>
      <c r="I349" s="67">
        <v>600</v>
      </c>
      <c r="J349" s="40" t="s">
        <v>20</v>
      </c>
      <c r="K349" s="44"/>
    </row>
    <row r="350" s="6" customFormat="1" ht="32" customHeight="1" spans="1:11">
      <c r="A350" s="21">
        <v>346</v>
      </c>
      <c r="B350" s="67" t="s">
        <v>271</v>
      </c>
      <c r="C350" s="67" t="s">
        <v>358</v>
      </c>
      <c r="D350" s="67" t="s">
        <v>40</v>
      </c>
      <c r="E350" s="67" t="s">
        <v>17</v>
      </c>
      <c r="F350" s="67" t="s">
        <v>18</v>
      </c>
      <c r="G350" s="67" t="s">
        <v>22</v>
      </c>
      <c r="H350" s="25">
        <v>45292</v>
      </c>
      <c r="I350" s="67">
        <v>600</v>
      </c>
      <c r="J350" s="40" t="s">
        <v>20</v>
      </c>
      <c r="K350" s="44"/>
    </row>
    <row r="351" s="6" customFormat="1" ht="32" customHeight="1" spans="1:11">
      <c r="A351" s="21">
        <v>347</v>
      </c>
      <c r="B351" s="67" t="s">
        <v>271</v>
      </c>
      <c r="C351" s="67" t="s">
        <v>358</v>
      </c>
      <c r="D351" s="67" t="s">
        <v>424</v>
      </c>
      <c r="E351" s="67" t="s">
        <v>17</v>
      </c>
      <c r="F351" s="67" t="s">
        <v>18</v>
      </c>
      <c r="G351" s="67" t="s">
        <v>22</v>
      </c>
      <c r="H351" s="25">
        <v>45352</v>
      </c>
      <c r="I351" s="67">
        <v>600</v>
      </c>
      <c r="J351" s="40" t="s">
        <v>20</v>
      </c>
      <c r="K351" s="44"/>
    </row>
    <row r="352" s="6" customFormat="1" ht="32" customHeight="1" spans="1:11">
      <c r="A352" s="21">
        <v>348</v>
      </c>
      <c r="B352" s="67" t="s">
        <v>271</v>
      </c>
      <c r="C352" s="67" t="s">
        <v>358</v>
      </c>
      <c r="D352" s="67" t="s">
        <v>425</v>
      </c>
      <c r="E352" s="67" t="s">
        <v>17</v>
      </c>
      <c r="F352" s="67" t="s">
        <v>18</v>
      </c>
      <c r="G352" s="67" t="s">
        <v>252</v>
      </c>
      <c r="H352" s="25">
        <v>45352</v>
      </c>
      <c r="I352" s="67">
        <v>800</v>
      </c>
      <c r="J352" s="40" t="s">
        <v>20</v>
      </c>
      <c r="K352" s="44"/>
    </row>
    <row r="353" s="6" customFormat="1" ht="32" customHeight="1" spans="1:11">
      <c r="A353" s="21">
        <v>349</v>
      </c>
      <c r="B353" s="67" t="s">
        <v>271</v>
      </c>
      <c r="C353" s="67" t="s">
        <v>358</v>
      </c>
      <c r="D353" s="67" t="s">
        <v>426</v>
      </c>
      <c r="E353" s="67" t="s">
        <v>17</v>
      </c>
      <c r="F353" s="67" t="s">
        <v>18</v>
      </c>
      <c r="G353" s="67" t="s">
        <v>22</v>
      </c>
      <c r="H353" s="25">
        <v>45292</v>
      </c>
      <c r="I353" s="67">
        <v>600</v>
      </c>
      <c r="J353" s="40" t="s">
        <v>20</v>
      </c>
      <c r="K353" s="44"/>
    </row>
    <row r="354" s="6" customFormat="1" ht="32" customHeight="1" spans="1:11">
      <c r="A354" s="21">
        <v>350</v>
      </c>
      <c r="B354" s="67" t="s">
        <v>271</v>
      </c>
      <c r="C354" s="67" t="s">
        <v>358</v>
      </c>
      <c r="D354" s="67" t="s">
        <v>427</v>
      </c>
      <c r="E354" s="67" t="s">
        <v>17</v>
      </c>
      <c r="F354" s="67" t="s">
        <v>18</v>
      </c>
      <c r="G354" s="67" t="s">
        <v>22</v>
      </c>
      <c r="H354" s="25">
        <v>45352</v>
      </c>
      <c r="I354" s="67">
        <v>600</v>
      </c>
      <c r="J354" s="40" t="s">
        <v>20</v>
      </c>
      <c r="K354" s="44"/>
    </row>
    <row r="355" s="6" customFormat="1" ht="32" customHeight="1" spans="1:11">
      <c r="A355" s="21">
        <v>351</v>
      </c>
      <c r="B355" s="67" t="s">
        <v>271</v>
      </c>
      <c r="C355" s="67" t="s">
        <v>358</v>
      </c>
      <c r="D355" s="67" t="s">
        <v>428</v>
      </c>
      <c r="E355" s="67" t="s">
        <v>17</v>
      </c>
      <c r="F355" s="67" t="s">
        <v>18</v>
      </c>
      <c r="G355" s="67" t="s">
        <v>22</v>
      </c>
      <c r="H355" s="25">
        <v>45292</v>
      </c>
      <c r="I355" s="67">
        <v>600</v>
      </c>
      <c r="J355" s="40" t="s">
        <v>20</v>
      </c>
      <c r="K355" s="44"/>
    </row>
    <row r="356" s="6" customFormat="1" ht="32" customHeight="1" spans="1:11">
      <c r="A356" s="21">
        <v>352</v>
      </c>
      <c r="B356" s="67" t="s">
        <v>271</v>
      </c>
      <c r="C356" s="67" t="s">
        <v>358</v>
      </c>
      <c r="D356" s="67" t="s">
        <v>429</v>
      </c>
      <c r="E356" s="67" t="s">
        <v>17</v>
      </c>
      <c r="F356" s="67" t="s">
        <v>18</v>
      </c>
      <c r="G356" s="67" t="s">
        <v>22</v>
      </c>
      <c r="H356" s="25">
        <v>45292</v>
      </c>
      <c r="I356" s="67">
        <v>600</v>
      </c>
      <c r="J356" s="40" t="s">
        <v>20</v>
      </c>
      <c r="K356" s="44"/>
    </row>
    <row r="357" s="6" customFormat="1" ht="32" customHeight="1" spans="1:11">
      <c r="A357" s="21">
        <v>353</v>
      </c>
      <c r="B357" s="67" t="s">
        <v>271</v>
      </c>
      <c r="C357" s="67" t="s">
        <v>358</v>
      </c>
      <c r="D357" s="67" t="s">
        <v>430</v>
      </c>
      <c r="E357" s="67" t="s">
        <v>17</v>
      </c>
      <c r="F357" s="67" t="s">
        <v>18</v>
      </c>
      <c r="G357" s="67" t="s">
        <v>22</v>
      </c>
      <c r="H357" s="25">
        <v>45292</v>
      </c>
      <c r="I357" s="67">
        <v>600</v>
      </c>
      <c r="J357" s="40" t="s">
        <v>20</v>
      </c>
      <c r="K357" s="44"/>
    </row>
    <row r="358" s="6" customFormat="1" ht="32" customHeight="1" spans="1:11">
      <c r="A358" s="21">
        <v>354</v>
      </c>
      <c r="B358" s="67" t="s">
        <v>271</v>
      </c>
      <c r="C358" s="67" t="s">
        <v>358</v>
      </c>
      <c r="D358" s="67" t="s">
        <v>431</v>
      </c>
      <c r="E358" s="67" t="s">
        <v>17</v>
      </c>
      <c r="F358" s="67" t="s">
        <v>18</v>
      </c>
      <c r="G358" s="67" t="s">
        <v>28</v>
      </c>
      <c r="H358" s="25">
        <v>45323</v>
      </c>
      <c r="I358" s="67">
        <v>800</v>
      </c>
      <c r="J358" s="40" t="s">
        <v>20</v>
      </c>
      <c r="K358" s="44"/>
    </row>
    <row r="359" s="6" customFormat="1" ht="32" customHeight="1" spans="1:11">
      <c r="A359" s="21">
        <v>355</v>
      </c>
      <c r="B359" s="67" t="s">
        <v>271</v>
      </c>
      <c r="C359" s="67" t="s">
        <v>358</v>
      </c>
      <c r="D359" s="67" t="s">
        <v>432</v>
      </c>
      <c r="E359" s="67" t="s">
        <v>17</v>
      </c>
      <c r="F359" s="67" t="s">
        <v>18</v>
      </c>
      <c r="G359" s="67" t="s">
        <v>28</v>
      </c>
      <c r="H359" s="25">
        <v>45324</v>
      </c>
      <c r="I359" s="67">
        <v>800</v>
      </c>
      <c r="J359" s="40" t="s">
        <v>20</v>
      </c>
      <c r="K359" s="44"/>
    </row>
    <row r="360" s="6" customFormat="1" ht="32" customHeight="1" spans="1:11">
      <c r="A360" s="21">
        <v>356</v>
      </c>
      <c r="B360" s="67" t="s">
        <v>271</v>
      </c>
      <c r="C360" s="67" t="s">
        <v>358</v>
      </c>
      <c r="D360" s="67" t="s">
        <v>433</v>
      </c>
      <c r="E360" s="67" t="s">
        <v>17</v>
      </c>
      <c r="F360" s="67" t="s">
        <v>18</v>
      </c>
      <c r="G360" s="67" t="s">
        <v>28</v>
      </c>
      <c r="H360" s="25">
        <v>45325</v>
      </c>
      <c r="I360" s="67">
        <v>800</v>
      </c>
      <c r="J360" s="40" t="s">
        <v>20</v>
      </c>
      <c r="K360" s="44"/>
    </row>
    <row r="361" s="6" customFormat="1" ht="32" customHeight="1" spans="1:11">
      <c r="A361" s="21">
        <v>357</v>
      </c>
      <c r="B361" s="67" t="s">
        <v>271</v>
      </c>
      <c r="C361" s="67" t="s">
        <v>358</v>
      </c>
      <c r="D361" s="67" t="s">
        <v>434</v>
      </c>
      <c r="E361" s="67" t="s">
        <v>17</v>
      </c>
      <c r="F361" s="67" t="s">
        <v>18</v>
      </c>
      <c r="G361" s="67" t="s">
        <v>22</v>
      </c>
      <c r="H361" s="25">
        <v>45326</v>
      </c>
      <c r="I361" s="67">
        <v>600</v>
      </c>
      <c r="J361" s="40" t="s">
        <v>20</v>
      </c>
      <c r="K361" s="44"/>
    </row>
    <row r="362" s="6" customFormat="1" ht="32" customHeight="1" spans="1:11">
      <c r="A362" s="21">
        <v>358</v>
      </c>
      <c r="B362" s="67" t="s">
        <v>271</v>
      </c>
      <c r="C362" s="67" t="s">
        <v>358</v>
      </c>
      <c r="D362" s="67" t="s">
        <v>435</v>
      </c>
      <c r="E362" s="67" t="s">
        <v>17</v>
      </c>
      <c r="F362" s="67" t="s">
        <v>18</v>
      </c>
      <c r="G362" s="67" t="s">
        <v>22</v>
      </c>
      <c r="H362" s="25">
        <v>45327</v>
      </c>
      <c r="I362" s="67">
        <v>600</v>
      </c>
      <c r="J362" s="40" t="s">
        <v>20</v>
      </c>
      <c r="K362" s="44"/>
    </row>
    <row r="363" s="6" customFormat="1" ht="32" customHeight="1" spans="1:11">
      <c r="A363" s="21">
        <v>359</v>
      </c>
      <c r="B363" s="67" t="s">
        <v>271</v>
      </c>
      <c r="C363" s="67" t="s">
        <v>358</v>
      </c>
      <c r="D363" s="67" t="s">
        <v>436</v>
      </c>
      <c r="E363" s="67" t="s">
        <v>17</v>
      </c>
      <c r="F363" s="67" t="s">
        <v>18</v>
      </c>
      <c r="G363" s="67" t="s">
        <v>22</v>
      </c>
      <c r="H363" s="25">
        <v>45328</v>
      </c>
      <c r="I363" s="67">
        <v>600</v>
      </c>
      <c r="J363" s="40" t="s">
        <v>20</v>
      </c>
      <c r="K363" s="44"/>
    </row>
    <row r="364" s="6" customFormat="1" ht="32" customHeight="1" spans="1:11">
      <c r="A364" s="21">
        <v>360</v>
      </c>
      <c r="B364" s="67" t="s">
        <v>271</v>
      </c>
      <c r="C364" s="67" t="s">
        <v>358</v>
      </c>
      <c r="D364" s="67" t="s">
        <v>437</v>
      </c>
      <c r="E364" s="67" t="s">
        <v>17</v>
      </c>
      <c r="F364" s="67" t="s">
        <v>18</v>
      </c>
      <c r="G364" s="67" t="s">
        <v>28</v>
      </c>
      <c r="H364" s="25">
        <v>45329</v>
      </c>
      <c r="I364" s="67">
        <v>800</v>
      </c>
      <c r="J364" s="40" t="s">
        <v>20</v>
      </c>
      <c r="K364" s="44"/>
    </row>
    <row r="365" s="6" customFormat="1" ht="32" customHeight="1" spans="1:11">
      <c r="A365" s="21">
        <v>361</v>
      </c>
      <c r="B365" s="67" t="s">
        <v>271</v>
      </c>
      <c r="C365" s="67" t="s">
        <v>358</v>
      </c>
      <c r="D365" s="67" t="s">
        <v>438</v>
      </c>
      <c r="E365" s="67" t="s">
        <v>17</v>
      </c>
      <c r="F365" s="67" t="s">
        <v>18</v>
      </c>
      <c r="G365" s="67" t="s">
        <v>22</v>
      </c>
      <c r="H365" s="25">
        <v>45330</v>
      </c>
      <c r="I365" s="67">
        <v>600</v>
      </c>
      <c r="J365" s="40" t="s">
        <v>20</v>
      </c>
      <c r="K365" s="44"/>
    </row>
    <row r="366" s="6" customFormat="1" ht="32" customHeight="1" spans="1:11">
      <c r="A366" s="21">
        <v>362</v>
      </c>
      <c r="B366" s="67" t="s">
        <v>271</v>
      </c>
      <c r="C366" s="67" t="s">
        <v>358</v>
      </c>
      <c r="D366" s="67" t="s">
        <v>439</v>
      </c>
      <c r="E366" s="67" t="s">
        <v>17</v>
      </c>
      <c r="F366" s="67" t="s">
        <v>18</v>
      </c>
      <c r="G366" s="67" t="s">
        <v>28</v>
      </c>
      <c r="H366" s="25">
        <v>45331</v>
      </c>
      <c r="I366" s="67">
        <v>800</v>
      </c>
      <c r="J366" s="40" t="s">
        <v>20</v>
      </c>
      <c r="K366" s="44"/>
    </row>
    <row r="367" s="6" customFormat="1" ht="32" customHeight="1" spans="1:11">
      <c r="A367" s="21">
        <v>363</v>
      </c>
      <c r="B367" s="67" t="s">
        <v>271</v>
      </c>
      <c r="C367" s="67" t="s">
        <v>358</v>
      </c>
      <c r="D367" s="67" t="s">
        <v>440</v>
      </c>
      <c r="E367" s="67" t="s">
        <v>17</v>
      </c>
      <c r="F367" s="67" t="s">
        <v>18</v>
      </c>
      <c r="G367" s="67" t="s">
        <v>25</v>
      </c>
      <c r="H367" s="25">
        <v>45292</v>
      </c>
      <c r="I367" s="67">
        <v>800</v>
      </c>
      <c r="J367" s="40" t="s">
        <v>20</v>
      </c>
      <c r="K367" s="44"/>
    </row>
    <row r="368" s="6" customFormat="1" ht="32" customHeight="1" spans="1:11">
      <c r="A368" s="21">
        <v>364</v>
      </c>
      <c r="B368" s="67" t="s">
        <v>271</v>
      </c>
      <c r="C368" s="67" t="s">
        <v>358</v>
      </c>
      <c r="D368" s="67" t="s">
        <v>441</v>
      </c>
      <c r="E368" s="67" t="s">
        <v>17</v>
      </c>
      <c r="F368" s="67" t="s">
        <v>18</v>
      </c>
      <c r="G368" s="67" t="s">
        <v>22</v>
      </c>
      <c r="H368" s="25">
        <v>45293</v>
      </c>
      <c r="I368" s="67">
        <v>600</v>
      </c>
      <c r="J368" s="40" t="s">
        <v>20</v>
      </c>
      <c r="K368" s="44"/>
    </row>
    <row r="369" s="6" customFormat="1" ht="32" customHeight="1" spans="1:11">
      <c r="A369" s="21">
        <v>365</v>
      </c>
      <c r="B369" s="67" t="s">
        <v>271</v>
      </c>
      <c r="C369" s="67" t="s">
        <v>358</v>
      </c>
      <c r="D369" s="67" t="s">
        <v>442</v>
      </c>
      <c r="E369" s="67" t="s">
        <v>17</v>
      </c>
      <c r="F369" s="67" t="s">
        <v>18</v>
      </c>
      <c r="G369" s="67" t="s">
        <v>28</v>
      </c>
      <c r="H369" s="25">
        <v>45323</v>
      </c>
      <c r="I369" s="67">
        <v>800</v>
      </c>
      <c r="J369" s="40" t="s">
        <v>20</v>
      </c>
      <c r="K369" s="44"/>
    </row>
    <row r="370" s="6" customFormat="1" ht="32" customHeight="1" spans="1:11">
      <c r="A370" s="21">
        <v>366</v>
      </c>
      <c r="B370" s="67" t="s">
        <v>271</v>
      </c>
      <c r="C370" s="67" t="s">
        <v>358</v>
      </c>
      <c r="D370" s="67" t="s">
        <v>443</v>
      </c>
      <c r="E370" s="67" t="s">
        <v>17</v>
      </c>
      <c r="F370" s="67" t="s">
        <v>18</v>
      </c>
      <c r="G370" s="67" t="s">
        <v>22</v>
      </c>
      <c r="H370" s="25">
        <v>45295</v>
      </c>
      <c r="I370" s="67">
        <v>600</v>
      </c>
      <c r="J370" s="40" t="s">
        <v>20</v>
      </c>
      <c r="K370" s="44"/>
    </row>
    <row r="371" s="6" customFormat="1" ht="32" customHeight="1" spans="1:11">
      <c r="A371" s="21">
        <v>367</v>
      </c>
      <c r="B371" s="67" t="s">
        <v>271</v>
      </c>
      <c r="C371" s="67" t="s">
        <v>358</v>
      </c>
      <c r="D371" s="67" t="s">
        <v>444</v>
      </c>
      <c r="E371" s="67" t="s">
        <v>17</v>
      </c>
      <c r="F371" s="67" t="s">
        <v>18</v>
      </c>
      <c r="G371" s="67" t="s">
        <v>22</v>
      </c>
      <c r="H371" s="25">
        <v>45383</v>
      </c>
      <c r="I371" s="67">
        <v>600</v>
      </c>
      <c r="J371" s="40" t="s">
        <v>20</v>
      </c>
      <c r="K371" s="44"/>
    </row>
    <row r="372" s="6" customFormat="1" ht="32" customHeight="1" spans="1:11">
      <c r="A372" s="21">
        <v>368</v>
      </c>
      <c r="B372" s="67" t="s">
        <v>271</v>
      </c>
      <c r="C372" s="67" t="s">
        <v>358</v>
      </c>
      <c r="D372" s="67" t="s">
        <v>445</v>
      </c>
      <c r="E372" s="67" t="s">
        <v>17</v>
      </c>
      <c r="F372" s="67" t="s">
        <v>18</v>
      </c>
      <c r="G372" s="67" t="s">
        <v>22</v>
      </c>
      <c r="H372" s="25">
        <v>45292</v>
      </c>
      <c r="I372" s="67">
        <v>600</v>
      </c>
      <c r="J372" s="40" t="s">
        <v>20</v>
      </c>
      <c r="K372" s="44"/>
    </row>
    <row r="373" s="6" customFormat="1" ht="32" customHeight="1" spans="1:11">
      <c r="A373" s="21">
        <v>369</v>
      </c>
      <c r="B373" s="67" t="s">
        <v>271</v>
      </c>
      <c r="C373" s="67" t="s">
        <v>358</v>
      </c>
      <c r="D373" s="67" t="s">
        <v>446</v>
      </c>
      <c r="E373" s="67" t="s">
        <v>17</v>
      </c>
      <c r="F373" s="67" t="s">
        <v>18</v>
      </c>
      <c r="G373" s="67" t="s">
        <v>22</v>
      </c>
      <c r="H373" s="25">
        <v>45323</v>
      </c>
      <c r="I373" s="67">
        <v>600</v>
      </c>
      <c r="J373" s="40" t="s">
        <v>20</v>
      </c>
      <c r="K373" s="44"/>
    </row>
    <row r="374" s="6" customFormat="1" ht="32" customHeight="1" spans="1:11">
      <c r="A374" s="21">
        <v>370</v>
      </c>
      <c r="B374" s="67" t="s">
        <v>271</v>
      </c>
      <c r="C374" s="67" t="s">
        <v>358</v>
      </c>
      <c r="D374" s="67" t="s">
        <v>447</v>
      </c>
      <c r="E374" s="67" t="s">
        <v>17</v>
      </c>
      <c r="F374" s="67" t="s">
        <v>18</v>
      </c>
      <c r="G374" s="67" t="s">
        <v>22</v>
      </c>
      <c r="H374" s="25">
        <v>45383</v>
      </c>
      <c r="I374" s="67">
        <v>600</v>
      </c>
      <c r="J374" s="40" t="s">
        <v>20</v>
      </c>
      <c r="K374" s="44"/>
    </row>
    <row r="375" s="6" customFormat="1" ht="32" customHeight="1" spans="1:11">
      <c r="A375" s="21">
        <v>371</v>
      </c>
      <c r="B375" s="67" t="s">
        <v>271</v>
      </c>
      <c r="C375" s="67" t="s">
        <v>358</v>
      </c>
      <c r="D375" s="67" t="s">
        <v>448</v>
      </c>
      <c r="E375" s="67" t="s">
        <v>17</v>
      </c>
      <c r="F375" s="67" t="s">
        <v>18</v>
      </c>
      <c r="G375" s="67" t="s">
        <v>51</v>
      </c>
      <c r="H375" s="25">
        <v>45292</v>
      </c>
      <c r="I375" s="67">
        <v>600</v>
      </c>
      <c r="J375" s="40" t="s">
        <v>20</v>
      </c>
      <c r="K375" s="44"/>
    </row>
    <row r="376" s="6" customFormat="1" ht="32" customHeight="1" spans="1:11">
      <c r="A376" s="21">
        <v>372</v>
      </c>
      <c r="B376" s="67" t="s">
        <v>271</v>
      </c>
      <c r="C376" s="67" t="s">
        <v>358</v>
      </c>
      <c r="D376" s="67" t="s">
        <v>449</v>
      </c>
      <c r="E376" s="67" t="s">
        <v>17</v>
      </c>
      <c r="F376" s="67" t="s">
        <v>18</v>
      </c>
      <c r="G376" s="67" t="s">
        <v>22</v>
      </c>
      <c r="H376" s="25">
        <v>45341</v>
      </c>
      <c r="I376" s="67">
        <v>600</v>
      </c>
      <c r="J376" s="40" t="s">
        <v>20</v>
      </c>
      <c r="K376" s="44"/>
    </row>
    <row r="377" s="6" customFormat="1" ht="32" customHeight="1" spans="1:11">
      <c r="A377" s="21">
        <v>373</v>
      </c>
      <c r="B377" s="67" t="s">
        <v>271</v>
      </c>
      <c r="C377" s="67" t="s">
        <v>358</v>
      </c>
      <c r="D377" s="67" t="s">
        <v>450</v>
      </c>
      <c r="E377" s="67" t="s">
        <v>17</v>
      </c>
      <c r="F377" s="67" t="s">
        <v>18</v>
      </c>
      <c r="G377" s="67" t="s">
        <v>451</v>
      </c>
      <c r="H377" s="25">
        <v>45320</v>
      </c>
      <c r="I377" s="67">
        <v>800</v>
      </c>
      <c r="J377" s="40" t="s">
        <v>20</v>
      </c>
      <c r="K377" s="44"/>
    </row>
    <row r="378" s="6" customFormat="1" ht="32" customHeight="1" spans="1:11">
      <c r="A378" s="21">
        <v>374</v>
      </c>
      <c r="B378" s="67" t="s">
        <v>271</v>
      </c>
      <c r="C378" s="67" t="s">
        <v>358</v>
      </c>
      <c r="D378" s="67" t="s">
        <v>452</v>
      </c>
      <c r="E378" s="67" t="s">
        <v>17</v>
      </c>
      <c r="F378" s="67" t="s">
        <v>18</v>
      </c>
      <c r="G378" s="67" t="s">
        <v>22</v>
      </c>
      <c r="H378" s="25">
        <v>45342</v>
      </c>
      <c r="I378" s="67">
        <v>600</v>
      </c>
      <c r="J378" s="40" t="s">
        <v>20</v>
      </c>
      <c r="K378" s="44"/>
    </row>
    <row r="379" s="6" customFormat="1" ht="32" customHeight="1" spans="1:11">
      <c r="A379" s="21">
        <v>375</v>
      </c>
      <c r="B379" s="67" t="s">
        <v>271</v>
      </c>
      <c r="C379" s="67" t="s">
        <v>453</v>
      </c>
      <c r="D379" s="67" t="s">
        <v>454</v>
      </c>
      <c r="E379" s="67" t="s">
        <v>17</v>
      </c>
      <c r="F379" s="67" t="s">
        <v>18</v>
      </c>
      <c r="G379" s="67" t="s">
        <v>22</v>
      </c>
      <c r="H379" s="25">
        <v>45444</v>
      </c>
      <c r="I379" s="67">
        <v>600</v>
      </c>
      <c r="J379" s="40" t="s">
        <v>20</v>
      </c>
      <c r="K379" s="44"/>
    </row>
    <row r="380" s="6" customFormat="1" ht="32" customHeight="1" spans="1:11">
      <c r="A380" s="21">
        <v>376</v>
      </c>
      <c r="B380" s="67" t="s">
        <v>271</v>
      </c>
      <c r="C380" s="67" t="s">
        <v>453</v>
      </c>
      <c r="D380" s="67" t="s">
        <v>455</v>
      </c>
      <c r="E380" s="67" t="s">
        <v>17</v>
      </c>
      <c r="F380" s="67" t="s">
        <v>18</v>
      </c>
      <c r="G380" s="67" t="s">
        <v>22</v>
      </c>
      <c r="H380" s="25">
        <v>45413</v>
      </c>
      <c r="I380" s="67">
        <v>600</v>
      </c>
      <c r="J380" s="40" t="s">
        <v>20</v>
      </c>
      <c r="K380" s="44"/>
    </row>
    <row r="381" s="6" customFormat="1" ht="32" customHeight="1" spans="1:11">
      <c r="A381" s="21">
        <v>377</v>
      </c>
      <c r="B381" s="67" t="s">
        <v>271</v>
      </c>
      <c r="C381" s="67" t="s">
        <v>453</v>
      </c>
      <c r="D381" s="67" t="s">
        <v>456</v>
      </c>
      <c r="E381" s="67" t="s">
        <v>17</v>
      </c>
      <c r="F381" s="67" t="s">
        <v>18</v>
      </c>
      <c r="G381" s="67" t="s">
        <v>288</v>
      </c>
      <c r="H381" s="25">
        <v>45383</v>
      </c>
      <c r="I381" s="67">
        <v>800</v>
      </c>
      <c r="J381" s="40" t="s">
        <v>20</v>
      </c>
      <c r="K381" s="44"/>
    </row>
    <row r="382" s="6" customFormat="1" ht="32" customHeight="1" spans="1:11">
      <c r="A382" s="21">
        <v>378</v>
      </c>
      <c r="B382" s="67" t="s">
        <v>271</v>
      </c>
      <c r="C382" s="67" t="s">
        <v>453</v>
      </c>
      <c r="D382" s="67" t="s">
        <v>457</v>
      </c>
      <c r="E382" s="67" t="s">
        <v>17</v>
      </c>
      <c r="F382" s="67" t="s">
        <v>18</v>
      </c>
      <c r="G382" s="67" t="s">
        <v>28</v>
      </c>
      <c r="H382" s="25">
        <v>45352</v>
      </c>
      <c r="I382" s="67">
        <v>800</v>
      </c>
      <c r="J382" s="40" t="s">
        <v>20</v>
      </c>
      <c r="K382" s="44"/>
    </row>
    <row r="383" s="6" customFormat="1" ht="32" customHeight="1" spans="1:11">
      <c r="A383" s="21">
        <v>379</v>
      </c>
      <c r="B383" s="67" t="s">
        <v>271</v>
      </c>
      <c r="C383" s="67" t="s">
        <v>453</v>
      </c>
      <c r="D383" s="67" t="s">
        <v>458</v>
      </c>
      <c r="E383" s="67" t="s">
        <v>17</v>
      </c>
      <c r="F383" s="67" t="s">
        <v>18</v>
      </c>
      <c r="G383" s="67" t="s">
        <v>22</v>
      </c>
      <c r="H383" s="25">
        <v>45323</v>
      </c>
      <c r="I383" s="67">
        <v>600</v>
      </c>
      <c r="J383" s="40" t="s">
        <v>20</v>
      </c>
      <c r="K383" s="44"/>
    </row>
    <row r="384" s="6" customFormat="1" ht="32" customHeight="1" spans="1:11">
      <c r="A384" s="21">
        <v>380</v>
      </c>
      <c r="B384" s="67" t="s">
        <v>271</v>
      </c>
      <c r="C384" s="67" t="s">
        <v>453</v>
      </c>
      <c r="D384" s="67" t="s">
        <v>459</v>
      </c>
      <c r="E384" s="67" t="s">
        <v>17</v>
      </c>
      <c r="F384" s="67" t="s">
        <v>18</v>
      </c>
      <c r="G384" s="67" t="s">
        <v>22</v>
      </c>
      <c r="H384" s="25">
        <v>45323</v>
      </c>
      <c r="I384" s="67">
        <v>600</v>
      </c>
      <c r="J384" s="40" t="s">
        <v>20</v>
      </c>
      <c r="K384" s="44"/>
    </row>
    <row r="385" s="6" customFormat="1" ht="32" customHeight="1" spans="1:11">
      <c r="A385" s="21">
        <v>381</v>
      </c>
      <c r="B385" s="67" t="s">
        <v>271</v>
      </c>
      <c r="C385" s="67" t="s">
        <v>453</v>
      </c>
      <c r="D385" s="67" t="s">
        <v>460</v>
      </c>
      <c r="E385" s="67" t="s">
        <v>17</v>
      </c>
      <c r="F385" s="67" t="s">
        <v>18</v>
      </c>
      <c r="G385" s="67" t="s">
        <v>199</v>
      </c>
      <c r="H385" s="25">
        <v>45352</v>
      </c>
      <c r="I385" s="67">
        <v>800</v>
      </c>
      <c r="J385" s="40" t="s">
        <v>20</v>
      </c>
      <c r="K385" s="44"/>
    </row>
    <row r="386" s="6" customFormat="1" ht="32" customHeight="1" spans="1:11">
      <c r="A386" s="21">
        <v>382</v>
      </c>
      <c r="B386" s="67" t="s">
        <v>271</v>
      </c>
      <c r="C386" s="67" t="s">
        <v>453</v>
      </c>
      <c r="D386" s="67" t="s">
        <v>461</v>
      </c>
      <c r="E386" s="67" t="s">
        <v>17</v>
      </c>
      <c r="F386" s="67" t="s">
        <v>18</v>
      </c>
      <c r="G386" s="67" t="s">
        <v>199</v>
      </c>
      <c r="H386" s="25">
        <v>45352</v>
      </c>
      <c r="I386" s="67">
        <v>800</v>
      </c>
      <c r="J386" s="40" t="s">
        <v>20</v>
      </c>
      <c r="K386" s="44"/>
    </row>
    <row r="387" s="6" customFormat="1" ht="32" customHeight="1" spans="1:11">
      <c r="A387" s="21">
        <v>383</v>
      </c>
      <c r="B387" s="67" t="s">
        <v>271</v>
      </c>
      <c r="C387" s="67" t="s">
        <v>453</v>
      </c>
      <c r="D387" s="67" t="s">
        <v>462</v>
      </c>
      <c r="E387" s="67" t="s">
        <v>17</v>
      </c>
      <c r="F387" s="67" t="s">
        <v>18</v>
      </c>
      <c r="G387" s="67" t="s">
        <v>22</v>
      </c>
      <c r="H387" s="25">
        <v>45352</v>
      </c>
      <c r="I387" s="67">
        <v>600</v>
      </c>
      <c r="J387" s="40" t="s">
        <v>20</v>
      </c>
      <c r="K387" s="44"/>
    </row>
    <row r="388" s="6" customFormat="1" ht="32" customHeight="1" spans="1:11">
      <c r="A388" s="21">
        <v>384</v>
      </c>
      <c r="B388" s="67" t="s">
        <v>271</v>
      </c>
      <c r="C388" s="67" t="s">
        <v>453</v>
      </c>
      <c r="D388" s="67" t="s">
        <v>463</v>
      </c>
      <c r="E388" s="67" t="s">
        <v>17</v>
      </c>
      <c r="F388" s="67" t="s">
        <v>18</v>
      </c>
      <c r="G388" s="67" t="s">
        <v>22</v>
      </c>
      <c r="H388" s="25">
        <v>45352</v>
      </c>
      <c r="I388" s="67">
        <v>600</v>
      </c>
      <c r="J388" s="40" t="s">
        <v>20</v>
      </c>
      <c r="K388" s="44"/>
    </row>
    <row r="389" s="6" customFormat="1" ht="32" customHeight="1" spans="1:11">
      <c r="A389" s="21">
        <v>385</v>
      </c>
      <c r="B389" s="67" t="s">
        <v>271</v>
      </c>
      <c r="C389" s="67" t="s">
        <v>453</v>
      </c>
      <c r="D389" s="67" t="s">
        <v>464</v>
      </c>
      <c r="E389" s="67" t="s">
        <v>17</v>
      </c>
      <c r="F389" s="67" t="s">
        <v>18</v>
      </c>
      <c r="G389" s="67" t="s">
        <v>22</v>
      </c>
      <c r="H389" s="25">
        <v>45323</v>
      </c>
      <c r="I389" s="67">
        <v>600</v>
      </c>
      <c r="J389" s="40" t="s">
        <v>20</v>
      </c>
      <c r="K389" s="44"/>
    </row>
    <row r="390" s="6" customFormat="1" ht="32" customHeight="1" spans="1:11">
      <c r="A390" s="21">
        <v>386</v>
      </c>
      <c r="B390" s="67" t="s">
        <v>271</v>
      </c>
      <c r="C390" s="67" t="s">
        <v>453</v>
      </c>
      <c r="D390" s="67" t="s">
        <v>465</v>
      </c>
      <c r="E390" s="67" t="s">
        <v>17</v>
      </c>
      <c r="F390" s="67" t="s">
        <v>18</v>
      </c>
      <c r="G390" s="67" t="s">
        <v>22</v>
      </c>
      <c r="H390" s="25">
        <v>45323</v>
      </c>
      <c r="I390" s="67">
        <v>600</v>
      </c>
      <c r="J390" s="40" t="s">
        <v>20</v>
      </c>
      <c r="K390" s="44"/>
    </row>
    <row r="391" s="6" customFormat="1" ht="32" customHeight="1" spans="1:11">
      <c r="A391" s="21">
        <v>387</v>
      </c>
      <c r="B391" s="67" t="s">
        <v>271</v>
      </c>
      <c r="C391" s="67" t="s">
        <v>453</v>
      </c>
      <c r="D391" s="67" t="s">
        <v>466</v>
      </c>
      <c r="E391" s="67" t="s">
        <v>17</v>
      </c>
      <c r="F391" s="67" t="s">
        <v>18</v>
      </c>
      <c r="G391" s="67" t="s">
        <v>22</v>
      </c>
      <c r="H391" s="25">
        <v>45292</v>
      </c>
      <c r="I391" s="67">
        <v>600</v>
      </c>
      <c r="J391" s="40" t="s">
        <v>20</v>
      </c>
      <c r="K391" s="44"/>
    </row>
    <row r="392" s="6" customFormat="1" ht="32" customHeight="1" spans="1:11">
      <c r="A392" s="21">
        <v>388</v>
      </c>
      <c r="B392" s="67" t="s">
        <v>271</v>
      </c>
      <c r="C392" s="67" t="s">
        <v>453</v>
      </c>
      <c r="D392" s="67" t="s">
        <v>467</v>
      </c>
      <c r="E392" s="67" t="s">
        <v>17</v>
      </c>
      <c r="F392" s="67" t="s">
        <v>18</v>
      </c>
      <c r="G392" s="67" t="s">
        <v>22</v>
      </c>
      <c r="H392" s="25">
        <v>45292</v>
      </c>
      <c r="I392" s="67">
        <v>600</v>
      </c>
      <c r="J392" s="40" t="s">
        <v>20</v>
      </c>
      <c r="K392" s="44"/>
    </row>
    <row r="393" s="6" customFormat="1" ht="32" customHeight="1" spans="1:11">
      <c r="A393" s="21">
        <v>389</v>
      </c>
      <c r="B393" s="67" t="s">
        <v>271</v>
      </c>
      <c r="C393" s="67" t="s">
        <v>453</v>
      </c>
      <c r="D393" s="67" t="s">
        <v>468</v>
      </c>
      <c r="E393" s="67" t="s">
        <v>17</v>
      </c>
      <c r="F393" s="67" t="s">
        <v>18</v>
      </c>
      <c r="G393" s="67" t="s">
        <v>22</v>
      </c>
      <c r="H393" s="25">
        <v>45355</v>
      </c>
      <c r="I393" s="67">
        <v>600</v>
      </c>
      <c r="J393" s="40" t="s">
        <v>20</v>
      </c>
      <c r="K393" s="44"/>
    </row>
    <row r="394" s="6" customFormat="1" ht="32" customHeight="1" spans="1:11">
      <c r="A394" s="21">
        <v>390</v>
      </c>
      <c r="B394" s="67" t="s">
        <v>271</v>
      </c>
      <c r="C394" s="67" t="s">
        <v>453</v>
      </c>
      <c r="D394" s="67" t="s">
        <v>469</v>
      </c>
      <c r="E394" s="67" t="s">
        <v>17</v>
      </c>
      <c r="F394" s="67" t="s">
        <v>18</v>
      </c>
      <c r="G394" s="67" t="s">
        <v>22</v>
      </c>
      <c r="H394" s="25">
        <v>45352</v>
      </c>
      <c r="I394" s="67">
        <v>600</v>
      </c>
      <c r="J394" s="40" t="s">
        <v>20</v>
      </c>
      <c r="K394" s="44"/>
    </row>
    <row r="395" s="6" customFormat="1" ht="32" customHeight="1" spans="1:11">
      <c r="A395" s="21">
        <v>391</v>
      </c>
      <c r="B395" s="67" t="s">
        <v>271</v>
      </c>
      <c r="C395" s="67" t="s">
        <v>453</v>
      </c>
      <c r="D395" s="67" t="s">
        <v>470</v>
      </c>
      <c r="E395" s="67" t="s">
        <v>17</v>
      </c>
      <c r="F395" s="67" t="s">
        <v>18</v>
      </c>
      <c r="G395" s="67" t="s">
        <v>28</v>
      </c>
      <c r="H395" s="25">
        <v>45292</v>
      </c>
      <c r="I395" s="67">
        <v>800</v>
      </c>
      <c r="J395" s="40" t="s">
        <v>20</v>
      </c>
      <c r="K395" s="44"/>
    </row>
    <row r="396" s="6" customFormat="1" ht="32" customHeight="1" spans="1:11">
      <c r="A396" s="21">
        <v>392</v>
      </c>
      <c r="B396" s="67" t="s">
        <v>271</v>
      </c>
      <c r="C396" s="67" t="s">
        <v>453</v>
      </c>
      <c r="D396" s="67" t="s">
        <v>471</v>
      </c>
      <c r="E396" s="67" t="s">
        <v>17</v>
      </c>
      <c r="F396" s="67" t="s">
        <v>18</v>
      </c>
      <c r="G396" s="67" t="s">
        <v>28</v>
      </c>
      <c r="H396" s="25">
        <v>45292</v>
      </c>
      <c r="I396" s="67">
        <v>800</v>
      </c>
      <c r="J396" s="40" t="s">
        <v>20</v>
      </c>
      <c r="K396" s="44"/>
    </row>
    <row r="397" s="6" customFormat="1" ht="32" customHeight="1" spans="1:11">
      <c r="A397" s="21">
        <v>393</v>
      </c>
      <c r="B397" s="67" t="s">
        <v>271</v>
      </c>
      <c r="C397" s="67" t="s">
        <v>453</v>
      </c>
      <c r="D397" s="67" t="s">
        <v>472</v>
      </c>
      <c r="E397" s="67" t="s">
        <v>17</v>
      </c>
      <c r="F397" s="67" t="s">
        <v>18</v>
      </c>
      <c r="G397" s="67" t="s">
        <v>28</v>
      </c>
      <c r="H397" s="25">
        <v>45323</v>
      </c>
      <c r="I397" s="67">
        <v>800</v>
      </c>
      <c r="J397" s="40" t="s">
        <v>20</v>
      </c>
      <c r="K397" s="44"/>
    </row>
    <row r="398" s="6" customFormat="1" ht="32" customHeight="1" spans="1:11">
      <c r="A398" s="21">
        <v>394</v>
      </c>
      <c r="B398" s="67" t="s">
        <v>271</v>
      </c>
      <c r="C398" s="67" t="s">
        <v>453</v>
      </c>
      <c r="D398" s="67" t="s">
        <v>473</v>
      </c>
      <c r="E398" s="67" t="s">
        <v>17</v>
      </c>
      <c r="F398" s="67" t="s">
        <v>18</v>
      </c>
      <c r="G398" s="67" t="s">
        <v>22</v>
      </c>
      <c r="H398" s="25">
        <v>45323</v>
      </c>
      <c r="I398" s="67">
        <v>600</v>
      </c>
      <c r="J398" s="40" t="s">
        <v>20</v>
      </c>
      <c r="K398" s="44"/>
    </row>
    <row r="399" s="6" customFormat="1" ht="32" customHeight="1" spans="1:11">
      <c r="A399" s="21">
        <v>395</v>
      </c>
      <c r="B399" s="67" t="s">
        <v>271</v>
      </c>
      <c r="C399" s="67" t="s">
        <v>453</v>
      </c>
      <c r="D399" s="67" t="s">
        <v>474</v>
      </c>
      <c r="E399" s="67" t="s">
        <v>17</v>
      </c>
      <c r="F399" s="67" t="s">
        <v>18</v>
      </c>
      <c r="G399" s="67" t="s">
        <v>22</v>
      </c>
      <c r="H399" s="25">
        <v>45323</v>
      </c>
      <c r="I399" s="67">
        <v>600</v>
      </c>
      <c r="J399" s="40" t="s">
        <v>20</v>
      </c>
      <c r="K399" s="44"/>
    </row>
    <row r="400" s="6" customFormat="1" ht="32" customHeight="1" spans="1:11">
      <c r="A400" s="21">
        <v>396</v>
      </c>
      <c r="B400" s="67" t="s">
        <v>271</v>
      </c>
      <c r="C400" s="67" t="s">
        <v>453</v>
      </c>
      <c r="D400" s="67" t="s">
        <v>475</v>
      </c>
      <c r="E400" s="67" t="s">
        <v>17</v>
      </c>
      <c r="F400" s="67" t="s">
        <v>18</v>
      </c>
      <c r="G400" s="67" t="s">
        <v>28</v>
      </c>
      <c r="H400" s="25">
        <v>45472</v>
      </c>
      <c r="I400" s="67">
        <v>800</v>
      </c>
      <c r="J400" s="40" t="s">
        <v>20</v>
      </c>
      <c r="K400" s="44"/>
    </row>
    <row r="401" s="6" customFormat="1" ht="32" customHeight="1" spans="1:11">
      <c r="A401" s="21">
        <v>397</v>
      </c>
      <c r="B401" s="67" t="s">
        <v>271</v>
      </c>
      <c r="C401" s="67" t="s">
        <v>476</v>
      </c>
      <c r="D401" s="67" t="s">
        <v>477</v>
      </c>
      <c r="E401" s="67" t="s">
        <v>17</v>
      </c>
      <c r="F401" s="67" t="s">
        <v>18</v>
      </c>
      <c r="G401" s="67" t="s">
        <v>22</v>
      </c>
      <c r="H401" s="25">
        <v>45383</v>
      </c>
      <c r="I401" s="67">
        <v>600</v>
      </c>
      <c r="J401" s="40" t="s">
        <v>20</v>
      </c>
      <c r="K401" s="44"/>
    </row>
    <row r="402" s="6" customFormat="1" ht="32" customHeight="1" spans="1:11">
      <c r="A402" s="21">
        <v>398</v>
      </c>
      <c r="B402" s="67" t="s">
        <v>271</v>
      </c>
      <c r="C402" s="67" t="s">
        <v>476</v>
      </c>
      <c r="D402" s="67" t="s">
        <v>478</v>
      </c>
      <c r="E402" s="67" t="s">
        <v>17</v>
      </c>
      <c r="F402" s="67" t="s">
        <v>18</v>
      </c>
      <c r="G402" s="67" t="s">
        <v>28</v>
      </c>
      <c r="H402" s="25">
        <v>45352</v>
      </c>
      <c r="I402" s="67">
        <v>800</v>
      </c>
      <c r="J402" s="40" t="s">
        <v>20</v>
      </c>
      <c r="K402" s="44"/>
    </row>
    <row r="403" s="6" customFormat="1" ht="32" customHeight="1" spans="1:11">
      <c r="A403" s="21">
        <v>399</v>
      </c>
      <c r="B403" s="67" t="s">
        <v>271</v>
      </c>
      <c r="C403" s="67" t="s">
        <v>476</v>
      </c>
      <c r="D403" s="67" t="s">
        <v>479</v>
      </c>
      <c r="E403" s="67" t="s">
        <v>17</v>
      </c>
      <c r="F403" s="67" t="s">
        <v>18</v>
      </c>
      <c r="G403" s="67" t="s">
        <v>28</v>
      </c>
      <c r="H403" s="25">
        <v>45352</v>
      </c>
      <c r="I403" s="67">
        <v>800</v>
      </c>
      <c r="J403" s="40" t="s">
        <v>20</v>
      </c>
      <c r="K403" s="44"/>
    </row>
    <row r="404" s="6" customFormat="1" ht="32" customHeight="1" spans="1:11">
      <c r="A404" s="21">
        <v>400</v>
      </c>
      <c r="B404" s="67" t="s">
        <v>271</v>
      </c>
      <c r="C404" s="67" t="s">
        <v>476</v>
      </c>
      <c r="D404" s="67" t="s">
        <v>480</v>
      </c>
      <c r="E404" s="67" t="s">
        <v>17</v>
      </c>
      <c r="F404" s="67" t="s">
        <v>18</v>
      </c>
      <c r="G404" s="67" t="s">
        <v>22</v>
      </c>
      <c r="H404" s="25">
        <v>45352</v>
      </c>
      <c r="I404" s="67">
        <v>600</v>
      </c>
      <c r="J404" s="40" t="s">
        <v>20</v>
      </c>
      <c r="K404" s="44"/>
    </row>
    <row r="405" s="6" customFormat="1" ht="32" customHeight="1" spans="1:11">
      <c r="A405" s="21">
        <v>401</v>
      </c>
      <c r="B405" s="67" t="s">
        <v>271</v>
      </c>
      <c r="C405" s="67" t="s">
        <v>476</v>
      </c>
      <c r="D405" s="67" t="s">
        <v>481</v>
      </c>
      <c r="E405" s="67" t="s">
        <v>17</v>
      </c>
      <c r="F405" s="67" t="s">
        <v>18</v>
      </c>
      <c r="G405" s="67" t="s">
        <v>22</v>
      </c>
      <c r="H405" s="25">
        <v>45352</v>
      </c>
      <c r="I405" s="67">
        <v>600</v>
      </c>
      <c r="J405" s="40" t="s">
        <v>20</v>
      </c>
      <c r="K405" s="44"/>
    </row>
    <row r="406" s="6" customFormat="1" ht="32" customHeight="1" spans="1:11">
      <c r="A406" s="21">
        <v>402</v>
      </c>
      <c r="B406" s="67" t="s">
        <v>271</v>
      </c>
      <c r="C406" s="67" t="s">
        <v>476</v>
      </c>
      <c r="D406" s="67" t="s">
        <v>482</v>
      </c>
      <c r="E406" s="67" t="s">
        <v>17</v>
      </c>
      <c r="F406" s="67" t="s">
        <v>18</v>
      </c>
      <c r="G406" s="67" t="s">
        <v>22</v>
      </c>
      <c r="H406" s="25">
        <v>45352</v>
      </c>
      <c r="I406" s="67">
        <v>600</v>
      </c>
      <c r="J406" s="40" t="s">
        <v>20</v>
      </c>
      <c r="K406" s="44"/>
    </row>
    <row r="407" s="6" customFormat="1" ht="32" customHeight="1" spans="1:11">
      <c r="A407" s="21">
        <v>403</v>
      </c>
      <c r="B407" s="67" t="s">
        <v>271</v>
      </c>
      <c r="C407" s="67" t="s">
        <v>476</v>
      </c>
      <c r="D407" s="67" t="s">
        <v>483</v>
      </c>
      <c r="E407" s="67" t="s">
        <v>17</v>
      </c>
      <c r="F407" s="67" t="s">
        <v>18</v>
      </c>
      <c r="G407" s="67" t="s">
        <v>22</v>
      </c>
      <c r="H407" s="25">
        <v>45352</v>
      </c>
      <c r="I407" s="67">
        <v>600</v>
      </c>
      <c r="J407" s="40" t="s">
        <v>20</v>
      </c>
      <c r="K407" s="44"/>
    </row>
    <row r="408" s="6" customFormat="1" ht="32" customHeight="1" spans="1:11">
      <c r="A408" s="21">
        <v>404</v>
      </c>
      <c r="B408" s="67" t="s">
        <v>271</v>
      </c>
      <c r="C408" s="67" t="s">
        <v>476</v>
      </c>
      <c r="D408" s="67" t="s">
        <v>484</v>
      </c>
      <c r="E408" s="67" t="s">
        <v>17</v>
      </c>
      <c r="F408" s="67" t="s">
        <v>18</v>
      </c>
      <c r="G408" s="67" t="s">
        <v>22</v>
      </c>
      <c r="H408" s="25">
        <v>45352</v>
      </c>
      <c r="I408" s="67">
        <v>600</v>
      </c>
      <c r="J408" s="40" t="s">
        <v>20</v>
      </c>
      <c r="K408" s="44"/>
    </row>
    <row r="409" s="6" customFormat="1" ht="32" customHeight="1" spans="1:11">
      <c r="A409" s="21">
        <v>405</v>
      </c>
      <c r="B409" s="67" t="s">
        <v>271</v>
      </c>
      <c r="C409" s="67" t="s">
        <v>476</v>
      </c>
      <c r="D409" s="67" t="s">
        <v>485</v>
      </c>
      <c r="E409" s="67" t="s">
        <v>17</v>
      </c>
      <c r="F409" s="67" t="s">
        <v>18</v>
      </c>
      <c r="G409" s="67" t="s">
        <v>22</v>
      </c>
      <c r="H409" s="25">
        <v>45383</v>
      </c>
      <c r="I409" s="67">
        <v>600</v>
      </c>
      <c r="J409" s="40" t="s">
        <v>20</v>
      </c>
      <c r="K409" s="44"/>
    </row>
    <row r="410" s="6" customFormat="1" ht="32" customHeight="1" spans="1:11">
      <c r="A410" s="21">
        <v>406</v>
      </c>
      <c r="B410" s="67" t="s">
        <v>271</v>
      </c>
      <c r="C410" s="67" t="s">
        <v>476</v>
      </c>
      <c r="D410" s="67" t="s">
        <v>486</v>
      </c>
      <c r="E410" s="67" t="s">
        <v>17</v>
      </c>
      <c r="F410" s="67" t="s">
        <v>18</v>
      </c>
      <c r="G410" s="67" t="s">
        <v>22</v>
      </c>
      <c r="H410" s="25">
        <v>45352</v>
      </c>
      <c r="I410" s="67">
        <v>600</v>
      </c>
      <c r="J410" s="40" t="s">
        <v>20</v>
      </c>
      <c r="K410" s="44"/>
    </row>
    <row r="411" s="6" customFormat="1" ht="32" customHeight="1" spans="1:11">
      <c r="A411" s="21">
        <v>407</v>
      </c>
      <c r="B411" s="67" t="s">
        <v>271</v>
      </c>
      <c r="C411" s="67" t="s">
        <v>476</v>
      </c>
      <c r="D411" s="67" t="s">
        <v>487</v>
      </c>
      <c r="E411" s="67" t="s">
        <v>17</v>
      </c>
      <c r="F411" s="67" t="s">
        <v>18</v>
      </c>
      <c r="G411" s="67" t="s">
        <v>22</v>
      </c>
      <c r="H411" s="25">
        <v>45352</v>
      </c>
      <c r="I411" s="67">
        <v>600</v>
      </c>
      <c r="J411" s="40" t="s">
        <v>20</v>
      </c>
      <c r="K411" s="44"/>
    </row>
    <row r="412" s="6" customFormat="1" ht="32" customHeight="1" spans="1:11">
      <c r="A412" s="21">
        <v>408</v>
      </c>
      <c r="B412" s="67" t="s">
        <v>271</v>
      </c>
      <c r="C412" s="67" t="s">
        <v>476</v>
      </c>
      <c r="D412" s="67" t="s">
        <v>488</v>
      </c>
      <c r="E412" s="67" t="s">
        <v>17</v>
      </c>
      <c r="F412" s="67" t="s">
        <v>18</v>
      </c>
      <c r="G412" s="67" t="s">
        <v>22</v>
      </c>
      <c r="H412" s="25">
        <v>45383</v>
      </c>
      <c r="I412" s="67">
        <v>600</v>
      </c>
      <c r="J412" s="40" t="s">
        <v>20</v>
      </c>
      <c r="K412" s="44"/>
    </row>
    <row r="413" s="6" customFormat="1" ht="32" customHeight="1" spans="1:11">
      <c r="A413" s="21">
        <v>409</v>
      </c>
      <c r="B413" s="67" t="s">
        <v>271</v>
      </c>
      <c r="C413" s="67" t="s">
        <v>476</v>
      </c>
      <c r="D413" s="67" t="s">
        <v>489</v>
      </c>
      <c r="E413" s="67" t="s">
        <v>17</v>
      </c>
      <c r="F413" s="67" t="s">
        <v>18</v>
      </c>
      <c r="G413" s="67" t="s">
        <v>28</v>
      </c>
      <c r="H413" s="25">
        <v>45352</v>
      </c>
      <c r="I413" s="67">
        <v>800</v>
      </c>
      <c r="J413" s="40" t="s">
        <v>20</v>
      </c>
      <c r="K413" s="44"/>
    </row>
    <row r="414" s="6" customFormat="1" ht="32" customHeight="1" spans="1:11">
      <c r="A414" s="21">
        <v>410</v>
      </c>
      <c r="B414" s="67" t="s">
        <v>271</v>
      </c>
      <c r="C414" s="67" t="s">
        <v>476</v>
      </c>
      <c r="D414" s="67" t="s">
        <v>490</v>
      </c>
      <c r="E414" s="67" t="s">
        <v>17</v>
      </c>
      <c r="F414" s="67" t="s">
        <v>18</v>
      </c>
      <c r="G414" s="67" t="s">
        <v>22</v>
      </c>
      <c r="H414" s="25">
        <v>45352</v>
      </c>
      <c r="I414" s="67">
        <v>600</v>
      </c>
      <c r="J414" s="40" t="s">
        <v>20</v>
      </c>
      <c r="K414" s="44"/>
    </row>
    <row r="415" s="6" customFormat="1" ht="32" customHeight="1" spans="1:11">
      <c r="A415" s="21">
        <v>411</v>
      </c>
      <c r="B415" s="67" t="s">
        <v>271</v>
      </c>
      <c r="C415" s="67" t="s">
        <v>476</v>
      </c>
      <c r="D415" s="67" t="s">
        <v>491</v>
      </c>
      <c r="E415" s="67" t="s">
        <v>17</v>
      </c>
      <c r="F415" s="67" t="s">
        <v>18</v>
      </c>
      <c r="G415" s="67" t="s">
        <v>22</v>
      </c>
      <c r="H415" s="25">
        <v>45323</v>
      </c>
      <c r="I415" s="67">
        <v>600</v>
      </c>
      <c r="J415" s="40" t="s">
        <v>20</v>
      </c>
      <c r="K415" s="44"/>
    </row>
    <row r="416" s="6" customFormat="1" ht="32" customHeight="1" spans="1:11">
      <c r="A416" s="21">
        <v>412</v>
      </c>
      <c r="B416" s="67" t="s">
        <v>271</v>
      </c>
      <c r="C416" s="67" t="s">
        <v>476</v>
      </c>
      <c r="D416" s="67" t="s">
        <v>492</v>
      </c>
      <c r="E416" s="67" t="s">
        <v>17</v>
      </c>
      <c r="F416" s="67" t="s">
        <v>18</v>
      </c>
      <c r="G416" s="67" t="s">
        <v>22</v>
      </c>
      <c r="H416" s="25">
        <v>45323</v>
      </c>
      <c r="I416" s="67">
        <v>600</v>
      </c>
      <c r="J416" s="40" t="s">
        <v>20</v>
      </c>
      <c r="K416" s="44"/>
    </row>
    <row r="417" s="6" customFormat="1" ht="32" customHeight="1" spans="1:11">
      <c r="A417" s="21">
        <v>413</v>
      </c>
      <c r="B417" s="67" t="s">
        <v>271</v>
      </c>
      <c r="C417" s="67" t="s">
        <v>476</v>
      </c>
      <c r="D417" s="67" t="s">
        <v>493</v>
      </c>
      <c r="E417" s="67" t="s">
        <v>17</v>
      </c>
      <c r="F417" s="67" t="s">
        <v>18</v>
      </c>
      <c r="G417" s="67" t="s">
        <v>22</v>
      </c>
      <c r="H417" s="25">
        <v>45383</v>
      </c>
      <c r="I417" s="67">
        <v>600</v>
      </c>
      <c r="J417" s="40" t="s">
        <v>20</v>
      </c>
      <c r="K417" s="44"/>
    </row>
    <row r="418" s="6" customFormat="1" ht="32" customHeight="1" spans="1:11">
      <c r="A418" s="21">
        <v>414</v>
      </c>
      <c r="B418" s="67" t="s">
        <v>271</v>
      </c>
      <c r="C418" s="67" t="s">
        <v>476</v>
      </c>
      <c r="D418" s="67" t="s">
        <v>494</v>
      </c>
      <c r="E418" s="67" t="s">
        <v>17</v>
      </c>
      <c r="F418" s="67" t="s">
        <v>18</v>
      </c>
      <c r="G418" s="67" t="s">
        <v>22</v>
      </c>
      <c r="H418" s="25">
        <v>45292</v>
      </c>
      <c r="I418" s="67">
        <v>600</v>
      </c>
      <c r="J418" s="40" t="s">
        <v>20</v>
      </c>
      <c r="K418" s="44"/>
    </row>
    <row r="419" s="6" customFormat="1" ht="32" customHeight="1" spans="1:11">
      <c r="A419" s="21">
        <v>415</v>
      </c>
      <c r="B419" s="67" t="s">
        <v>271</v>
      </c>
      <c r="C419" s="67" t="s">
        <v>476</v>
      </c>
      <c r="D419" s="67" t="s">
        <v>495</v>
      </c>
      <c r="E419" s="67" t="s">
        <v>17</v>
      </c>
      <c r="F419" s="67" t="s">
        <v>18</v>
      </c>
      <c r="G419" s="67" t="s">
        <v>22</v>
      </c>
      <c r="H419" s="25">
        <v>45292</v>
      </c>
      <c r="I419" s="67">
        <v>600</v>
      </c>
      <c r="J419" s="40" t="s">
        <v>20</v>
      </c>
      <c r="K419" s="44"/>
    </row>
    <row r="420" s="6" customFormat="1" ht="32" customHeight="1" spans="1:11">
      <c r="A420" s="21">
        <v>416</v>
      </c>
      <c r="B420" s="67" t="s">
        <v>271</v>
      </c>
      <c r="C420" s="67" t="s">
        <v>476</v>
      </c>
      <c r="D420" s="67" t="s">
        <v>496</v>
      </c>
      <c r="E420" s="67" t="s">
        <v>17</v>
      </c>
      <c r="F420" s="67" t="s">
        <v>18</v>
      </c>
      <c r="G420" s="67" t="s">
        <v>22</v>
      </c>
      <c r="H420" s="25">
        <v>45323</v>
      </c>
      <c r="I420" s="67">
        <v>600</v>
      </c>
      <c r="J420" s="40" t="s">
        <v>20</v>
      </c>
      <c r="K420" s="44"/>
    </row>
    <row r="421" s="6" customFormat="1" ht="32" customHeight="1" spans="1:11">
      <c r="A421" s="21">
        <v>417</v>
      </c>
      <c r="B421" s="67" t="s">
        <v>271</v>
      </c>
      <c r="C421" s="67" t="s">
        <v>476</v>
      </c>
      <c r="D421" s="67" t="s">
        <v>497</v>
      </c>
      <c r="E421" s="67" t="s">
        <v>17</v>
      </c>
      <c r="F421" s="67" t="s">
        <v>18</v>
      </c>
      <c r="G421" s="67" t="s">
        <v>22</v>
      </c>
      <c r="H421" s="25">
        <v>45323</v>
      </c>
      <c r="I421" s="67">
        <v>600</v>
      </c>
      <c r="J421" s="40" t="s">
        <v>20</v>
      </c>
      <c r="K421" s="44"/>
    </row>
    <row r="422" s="6" customFormat="1" ht="32" customHeight="1" spans="1:11">
      <c r="A422" s="21">
        <v>418</v>
      </c>
      <c r="B422" s="67" t="s">
        <v>271</v>
      </c>
      <c r="C422" s="67" t="s">
        <v>476</v>
      </c>
      <c r="D422" s="67" t="s">
        <v>498</v>
      </c>
      <c r="E422" s="67" t="s">
        <v>17</v>
      </c>
      <c r="F422" s="67" t="s">
        <v>18</v>
      </c>
      <c r="G422" s="67" t="s">
        <v>22</v>
      </c>
      <c r="H422" s="25">
        <v>45323</v>
      </c>
      <c r="I422" s="67">
        <v>600</v>
      </c>
      <c r="J422" s="40" t="s">
        <v>20</v>
      </c>
      <c r="K422" s="44"/>
    </row>
    <row r="423" s="6" customFormat="1" ht="32" customHeight="1" spans="1:11">
      <c r="A423" s="21">
        <v>419</v>
      </c>
      <c r="B423" s="67" t="s">
        <v>271</v>
      </c>
      <c r="C423" s="67" t="s">
        <v>499</v>
      </c>
      <c r="D423" s="67" t="s">
        <v>500</v>
      </c>
      <c r="E423" s="67" t="s">
        <v>17</v>
      </c>
      <c r="F423" s="67" t="s">
        <v>18</v>
      </c>
      <c r="G423" s="67" t="s">
        <v>22</v>
      </c>
      <c r="H423" s="25">
        <v>45337</v>
      </c>
      <c r="I423" s="67">
        <v>600</v>
      </c>
      <c r="J423" s="40" t="s">
        <v>20</v>
      </c>
      <c r="K423" s="44"/>
    </row>
    <row r="424" s="6" customFormat="1" ht="32" customHeight="1" spans="1:11">
      <c r="A424" s="21">
        <v>420</v>
      </c>
      <c r="B424" s="67" t="s">
        <v>271</v>
      </c>
      <c r="C424" s="67" t="s">
        <v>499</v>
      </c>
      <c r="D424" s="67" t="s">
        <v>501</v>
      </c>
      <c r="E424" s="67" t="s">
        <v>17</v>
      </c>
      <c r="F424" s="67" t="s">
        <v>18</v>
      </c>
      <c r="G424" s="67" t="s">
        <v>22</v>
      </c>
      <c r="H424" s="25">
        <v>45339</v>
      </c>
      <c r="I424" s="67">
        <v>600</v>
      </c>
      <c r="J424" s="40" t="s">
        <v>20</v>
      </c>
      <c r="K424" s="44"/>
    </row>
    <row r="425" s="6" customFormat="1" ht="32" customHeight="1" spans="1:11">
      <c r="A425" s="21">
        <v>421</v>
      </c>
      <c r="B425" s="67" t="s">
        <v>271</v>
      </c>
      <c r="C425" s="67" t="s">
        <v>499</v>
      </c>
      <c r="D425" s="67" t="s">
        <v>502</v>
      </c>
      <c r="E425" s="67" t="s">
        <v>17</v>
      </c>
      <c r="F425" s="67" t="s">
        <v>18</v>
      </c>
      <c r="G425" s="67" t="s">
        <v>22</v>
      </c>
      <c r="H425" s="25">
        <v>45352</v>
      </c>
      <c r="I425" s="67">
        <v>600</v>
      </c>
      <c r="J425" s="40" t="s">
        <v>20</v>
      </c>
      <c r="K425" s="44"/>
    </row>
    <row r="426" s="6" customFormat="1" ht="32" customHeight="1" spans="1:11">
      <c r="A426" s="21">
        <v>422</v>
      </c>
      <c r="B426" s="67" t="s">
        <v>271</v>
      </c>
      <c r="C426" s="67" t="s">
        <v>499</v>
      </c>
      <c r="D426" s="67" t="s">
        <v>503</v>
      </c>
      <c r="E426" s="67" t="s">
        <v>17</v>
      </c>
      <c r="F426" s="67" t="s">
        <v>18</v>
      </c>
      <c r="G426" s="67" t="s">
        <v>22</v>
      </c>
      <c r="H426" s="25">
        <v>45357</v>
      </c>
      <c r="I426" s="67">
        <v>600</v>
      </c>
      <c r="J426" s="40" t="s">
        <v>20</v>
      </c>
      <c r="K426" s="44"/>
    </row>
    <row r="427" s="6" customFormat="1" ht="32" customHeight="1" spans="1:11">
      <c r="A427" s="21">
        <v>423</v>
      </c>
      <c r="B427" s="67" t="s">
        <v>271</v>
      </c>
      <c r="C427" s="67" t="s">
        <v>499</v>
      </c>
      <c r="D427" s="67" t="s">
        <v>504</v>
      </c>
      <c r="E427" s="67" t="s">
        <v>17</v>
      </c>
      <c r="F427" s="67" t="s">
        <v>18</v>
      </c>
      <c r="G427" s="67" t="s">
        <v>28</v>
      </c>
      <c r="H427" s="25">
        <v>45306</v>
      </c>
      <c r="I427" s="67">
        <v>800</v>
      </c>
      <c r="J427" s="40" t="s">
        <v>20</v>
      </c>
      <c r="K427" s="44"/>
    </row>
    <row r="428" s="6" customFormat="1" ht="32" customHeight="1" spans="1:11">
      <c r="A428" s="21">
        <v>424</v>
      </c>
      <c r="B428" s="67" t="s">
        <v>271</v>
      </c>
      <c r="C428" s="67" t="s">
        <v>499</v>
      </c>
      <c r="D428" s="67" t="s">
        <v>505</v>
      </c>
      <c r="E428" s="67" t="s">
        <v>17</v>
      </c>
      <c r="F428" s="67" t="s">
        <v>18</v>
      </c>
      <c r="G428" s="67" t="s">
        <v>22</v>
      </c>
      <c r="H428" s="25">
        <v>45301</v>
      </c>
      <c r="I428" s="67">
        <v>600</v>
      </c>
      <c r="J428" s="40" t="s">
        <v>20</v>
      </c>
      <c r="K428" s="44"/>
    </row>
    <row r="429" s="6" customFormat="1" ht="32" customHeight="1" spans="1:11">
      <c r="A429" s="21">
        <v>425</v>
      </c>
      <c r="B429" s="67" t="s">
        <v>271</v>
      </c>
      <c r="C429" s="67" t="s">
        <v>499</v>
      </c>
      <c r="D429" s="67" t="s">
        <v>506</v>
      </c>
      <c r="E429" s="67" t="s">
        <v>17</v>
      </c>
      <c r="F429" s="67" t="s">
        <v>18</v>
      </c>
      <c r="G429" s="67" t="s">
        <v>22</v>
      </c>
      <c r="H429" s="25">
        <v>45347</v>
      </c>
      <c r="I429" s="67">
        <v>600</v>
      </c>
      <c r="J429" s="40" t="s">
        <v>20</v>
      </c>
      <c r="K429" s="44"/>
    </row>
    <row r="430" s="6" customFormat="1" ht="32" customHeight="1" spans="1:11">
      <c r="A430" s="21">
        <v>426</v>
      </c>
      <c r="B430" s="67" t="s">
        <v>271</v>
      </c>
      <c r="C430" s="67" t="s">
        <v>499</v>
      </c>
      <c r="D430" s="67" t="s">
        <v>507</v>
      </c>
      <c r="E430" s="67" t="s">
        <v>17</v>
      </c>
      <c r="F430" s="67" t="s">
        <v>18</v>
      </c>
      <c r="G430" s="67" t="s">
        <v>51</v>
      </c>
      <c r="H430" s="25">
        <v>45347</v>
      </c>
      <c r="I430" s="67">
        <v>600</v>
      </c>
      <c r="J430" s="40" t="s">
        <v>20</v>
      </c>
      <c r="K430" s="44"/>
    </row>
    <row r="431" s="6" customFormat="1" ht="32" customHeight="1" spans="1:11">
      <c r="A431" s="21">
        <v>427</v>
      </c>
      <c r="B431" s="67" t="s">
        <v>271</v>
      </c>
      <c r="C431" s="67" t="s">
        <v>499</v>
      </c>
      <c r="D431" s="67" t="s">
        <v>508</v>
      </c>
      <c r="E431" s="67" t="s">
        <v>17</v>
      </c>
      <c r="F431" s="67" t="s">
        <v>18</v>
      </c>
      <c r="G431" s="67" t="s">
        <v>22</v>
      </c>
      <c r="H431" s="25">
        <v>45383</v>
      </c>
      <c r="I431" s="67">
        <v>600</v>
      </c>
      <c r="J431" s="40" t="s">
        <v>20</v>
      </c>
      <c r="K431" s="44"/>
    </row>
    <row r="432" s="6" customFormat="1" ht="32" customHeight="1" spans="1:11">
      <c r="A432" s="21">
        <v>428</v>
      </c>
      <c r="B432" s="67" t="s">
        <v>271</v>
      </c>
      <c r="C432" s="67" t="s">
        <v>499</v>
      </c>
      <c r="D432" s="67" t="s">
        <v>509</v>
      </c>
      <c r="E432" s="67" t="s">
        <v>17</v>
      </c>
      <c r="F432" s="67" t="s">
        <v>18</v>
      </c>
      <c r="G432" s="67" t="s">
        <v>28</v>
      </c>
      <c r="H432" s="25">
        <v>45350</v>
      </c>
      <c r="I432" s="67">
        <v>800</v>
      </c>
      <c r="J432" s="40" t="s">
        <v>20</v>
      </c>
      <c r="K432" s="44"/>
    </row>
    <row r="433" s="6" customFormat="1" ht="32" customHeight="1" spans="1:11">
      <c r="A433" s="21">
        <v>429</v>
      </c>
      <c r="B433" s="67" t="s">
        <v>271</v>
      </c>
      <c r="C433" s="67" t="s">
        <v>499</v>
      </c>
      <c r="D433" s="67" t="s">
        <v>510</v>
      </c>
      <c r="E433" s="67" t="s">
        <v>17</v>
      </c>
      <c r="F433" s="67" t="s">
        <v>18</v>
      </c>
      <c r="G433" s="67" t="s">
        <v>28</v>
      </c>
      <c r="H433" s="25">
        <v>45350</v>
      </c>
      <c r="I433" s="67">
        <v>800</v>
      </c>
      <c r="J433" s="40" t="s">
        <v>20</v>
      </c>
      <c r="K433" s="44"/>
    </row>
    <row r="434" s="6" customFormat="1" ht="32" customHeight="1" spans="1:11">
      <c r="A434" s="21">
        <v>430</v>
      </c>
      <c r="B434" s="67" t="s">
        <v>271</v>
      </c>
      <c r="C434" s="67" t="s">
        <v>499</v>
      </c>
      <c r="D434" s="67" t="s">
        <v>511</v>
      </c>
      <c r="E434" s="67" t="s">
        <v>17</v>
      </c>
      <c r="F434" s="67" t="s">
        <v>18</v>
      </c>
      <c r="G434" s="67" t="s">
        <v>22</v>
      </c>
      <c r="H434" s="25">
        <v>45373</v>
      </c>
      <c r="I434" s="67">
        <v>600</v>
      </c>
      <c r="J434" s="40" t="s">
        <v>20</v>
      </c>
      <c r="K434" s="44"/>
    </row>
    <row r="435" s="6" customFormat="1" ht="32" customHeight="1" spans="1:11">
      <c r="A435" s="21">
        <v>431</v>
      </c>
      <c r="B435" s="67" t="s">
        <v>271</v>
      </c>
      <c r="C435" s="67" t="s">
        <v>499</v>
      </c>
      <c r="D435" s="67" t="s">
        <v>512</v>
      </c>
      <c r="E435" s="67" t="s">
        <v>17</v>
      </c>
      <c r="F435" s="67" t="s">
        <v>18</v>
      </c>
      <c r="G435" s="67" t="s">
        <v>22</v>
      </c>
      <c r="H435" s="25">
        <v>45352</v>
      </c>
      <c r="I435" s="67">
        <v>600</v>
      </c>
      <c r="J435" s="40" t="s">
        <v>20</v>
      </c>
      <c r="K435" s="44"/>
    </row>
    <row r="436" s="6" customFormat="1" ht="32" customHeight="1" spans="1:11">
      <c r="A436" s="21">
        <v>432</v>
      </c>
      <c r="B436" s="67" t="s">
        <v>271</v>
      </c>
      <c r="C436" s="67" t="s">
        <v>499</v>
      </c>
      <c r="D436" s="67" t="s">
        <v>513</v>
      </c>
      <c r="E436" s="67" t="s">
        <v>17</v>
      </c>
      <c r="F436" s="67" t="s">
        <v>18</v>
      </c>
      <c r="G436" s="67" t="s">
        <v>22</v>
      </c>
      <c r="H436" s="25">
        <v>45352</v>
      </c>
      <c r="I436" s="67">
        <v>600</v>
      </c>
      <c r="J436" s="40" t="s">
        <v>20</v>
      </c>
      <c r="K436" s="44"/>
    </row>
    <row r="437" s="6" customFormat="1" ht="32" customHeight="1" spans="1:11">
      <c r="A437" s="21">
        <v>433</v>
      </c>
      <c r="B437" s="67" t="s">
        <v>271</v>
      </c>
      <c r="C437" s="67" t="s">
        <v>499</v>
      </c>
      <c r="D437" s="67" t="s">
        <v>514</v>
      </c>
      <c r="E437" s="67" t="s">
        <v>17</v>
      </c>
      <c r="F437" s="67" t="s">
        <v>18</v>
      </c>
      <c r="G437" s="67" t="s">
        <v>22</v>
      </c>
      <c r="H437" s="25">
        <v>45349</v>
      </c>
      <c r="I437" s="67">
        <v>600</v>
      </c>
      <c r="J437" s="40" t="s">
        <v>20</v>
      </c>
      <c r="K437" s="44"/>
    </row>
    <row r="438" s="6" customFormat="1" ht="32" customHeight="1" spans="1:11">
      <c r="A438" s="21">
        <v>434</v>
      </c>
      <c r="B438" s="67" t="s">
        <v>271</v>
      </c>
      <c r="C438" s="67" t="s">
        <v>499</v>
      </c>
      <c r="D438" s="67" t="s">
        <v>515</v>
      </c>
      <c r="E438" s="67" t="s">
        <v>17</v>
      </c>
      <c r="F438" s="67" t="s">
        <v>18</v>
      </c>
      <c r="G438" s="67" t="s">
        <v>22</v>
      </c>
      <c r="H438" s="25">
        <v>45349</v>
      </c>
      <c r="I438" s="67">
        <v>600</v>
      </c>
      <c r="J438" s="40" t="s">
        <v>20</v>
      </c>
      <c r="K438" s="44"/>
    </row>
    <row r="439" s="6" customFormat="1" ht="32" customHeight="1" spans="1:11">
      <c r="A439" s="21">
        <v>435</v>
      </c>
      <c r="B439" s="67" t="s">
        <v>271</v>
      </c>
      <c r="C439" s="67" t="s">
        <v>499</v>
      </c>
      <c r="D439" s="67" t="s">
        <v>516</v>
      </c>
      <c r="E439" s="67" t="s">
        <v>17</v>
      </c>
      <c r="F439" s="67" t="s">
        <v>18</v>
      </c>
      <c r="G439" s="67" t="s">
        <v>28</v>
      </c>
      <c r="H439" s="25">
        <v>45383</v>
      </c>
      <c r="I439" s="67">
        <v>800</v>
      </c>
      <c r="J439" s="40" t="s">
        <v>20</v>
      </c>
      <c r="K439" s="44"/>
    </row>
    <row r="440" s="6" customFormat="1" ht="32" customHeight="1" spans="1:11">
      <c r="A440" s="21">
        <v>436</v>
      </c>
      <c r="B440" s="67" t="s">
        <v>271</v>
      </c>
      <c r="C440" s="67" t="s">
        <v>499</v>
      </c>
      <c r="D440" s="67" t="s">
        <v>517</v>
      </c>
      <c r="E440" s="67" t="s">
        <v>17</v>
      </c>
      <c r="F440" s="67" t="s">
        <v>18</v>
      </c>
      <c r="G440" s="67" t="s">
        <v>22</v>
      </c>
      <c r="H440" s="25">
        <v>45352</v>
      </c>
      <c r="I440" s="67">
        <v>600</v>
      </c>
      <c r="J440" s="40" t="s">
        <v>20</v>
      </c>
      <c r="K440" s="44"/>
    </row>
    <row r="441" s="6" customFormat="1" ht="32" customHeight="1" spans="1:11">
      <c r="A441" s="21">
        <v>437</v>
      </c>
      <c r="B441" s="67" t="s">
        <v>271</v>
      </c>
      <c r="C441" s="67" t="s">
        <v>499</v>
      </c>
      <c r="D441" s="67" t="s">
        <v>518</v>
      </c>
      <c r="E441" s="67" t="s">
        <v>17</v>
      </c>
      <c r="F441" s="67" t="s">
        <v>18</v>
      </c>
      <c r="G441" s="67" t="s">
        <v>22</v>
      </c>
      <c r="H441" s="25">
        <v>45352</v>
      </c>
      <c r="I441" s="67">
        <v>600</v>
      </c>
      <c r="J441" s="40" t="s">
        <v>20</v>
      </c>
      <c r="K441" s="44"/>
    </row>
    <row r="442" s="6" customFormat="1" ht="32" customHeight="1" spans="1:11">
      <c r="A442" s="21">
        <v>438</v>
      </c>
      <c r="B442" s="67" t="s">
        <v>271</v>
      </c>
      <c r="C442" s="67" t="s">
        <v>499</v>
      </c>
      <c r="D442" s="67" t="s">
        <v>519</v>
      </c>
      <c r="E442" s="67" t="s">
        <v>17</v>
      </c>
      <c r="F442" s="67" t="s">
        <v>18</v>
      </c>
      <c r="G442" s="67" t="s">
        <v>22</v>
      </c>
      <c r="H442" s="25">
        <v>45340</v>
      </c>
      <c r="I442" s="67">
        <v>600</v>
      </c>
      <c r="J442" s="40" t="s">
        <v>20</v>
      </c>
      <c r="K442" s="44"/>
    </row>
    <row r="443" s="6" customFormat="1" ht="32" customHeight="1" spans="1:11">
      <c r="A443" s="21">
        <v>439</v>
      </c>
      <c r="B443" s="67" t="s">
        <v>271</v>
      </c>
      <c r="C443" s="67" t="s">
        <v>499</v>
      </c>
      <c r="D443" s="67" t="s">
        <v>520</v>
      </c>
      <c r="E443" s="67" t="s">
        <v>17</v>
      </c>
      <c r="F443" s="67" t="s">
        <v>18</v>
      </c>
      <c r="G443" s="67" t="s">
        <v>22</v>
      </c>
      <c r="H443" s="25">
        <v>45321</v>
      </c>
      <c r="I443" s="67">
        <v>600</v>
      </c>
      <c r="J443" s="40" t="s">
        <v>20</v>
      </c>
      <c r="K443" s="44"/>
    </row>
    <row r="444" s="6" customFormat="1" ht="32" customHeight="1" spans="1:11">
      <c r="A444" s="21">
        <v>440</v>
      </c>
      <c r="B444" s="67" t="s">
        <v>271</v>
      </c>
      <c r="C444" s="67" t="s">
        <v>499</v>
      </c>
      <c r="D444" s="67" t="s">
        <v>521</v>
      </c>
      <c r="E444" s="67" t="s">
        <v>17</v>
      </c>
      <c r="F444" s="67" t="s">
        <v>18</v>
      </c>
      <c r="G444" s="67" t="s">
        <v>22</v>
      </c>
      <c r="H444" s="25">
        <v>45321</v>
      </c>
      <c r="I444" s="67">
        <v>600</v>
      </c>
      <c r="J444" s="40" t="s">
        <v>20</v>
      </c>
      <c r="K444" s="44"/>
    </row>
    <row r="445" s="6" customFormat="1" ht="32" customHeight="1" spans="1:11">
      <c r="A445" s="21">
        <v>441</v>
      </c>
      <c r="B445" s="67" t="s">
        <v>271</v>
      </c>
      <c r="C445" s="67" t="s">
        <v>499</v>
      </c>
      <c r="D445" s="67" t="s">
        <v>522</v>
      </c>
      <c r="E445" s="67" t="s">
        <v>17</v>
      </c>
      <c r="F445" s="67" t="s">
        <v>18</v>
      </c>
      <c r="G445" s="67" t="s">
        <v>22</v>
      </c>
      <c r="H445" s="25">
        <v>45350</v>
      </c>
      <c r="I445" s="67">
        <v>600</v>
      </c>
      <c r="J445" s="40" t="s">
        <v>20</v>
      </c>
      <c r="K445" s="44"/>
    </row>
    <row r="446" s="6" customFormat="1" ht="32" customHeight="1" spans="1:11">
      <c r="A446" s="21">
        <v>442</v>
      </c>
      <c r="B446" s="67" t="s">
        <v>271</v>
      </c>
      <c r="C446" s="67" t="s">
        <v>499</v>
      </c>
      <c r="D446" s="67" t="s">
        <v>523</v>
      </c>
      <c r="E446" s="67" t="s">
        <v>17</v>
      </c>
      <c r="F446" s="67" t="s">
        <v>18</v>
      </c>
      <c r="G446" s="67" t="s">
        <v>22</v>
      </c>
      <c r="H446" s="25">
        <v>45352</v>
      </c>
      <c r="I446" s="67">
        <v>600</v>
      </c>
      <c r="J446" s="40" t="s">
        <v>20</v>
      </c>
      <c r="K446" s="44"/>
    </row>
    <row r="447" s="6" customFormat="1" ht="32" customHeight="1" spans="1:11">
      <c r="A447" s="21">
        <v>443</v>
      </c>
      <c r="B447" s="67" t="s">
        <v>271</v>
      </c>
      <c r="C447" s="67" t="s">
        <v>499</v>
      </c>
      <c r="D447" s="67" t="s">
        <v>524</v>
      </c>
      <c r="E447" s="67" t="s">
        <v>17</v>
      </c>
      <c r="F447" s="67" t="s">
        <v>18</v>
      </c>
      <c r="G447" s="67" t="s">
        <v>28</v>
      </c>
      <c r="H447" s="25">
        <v>45349</v>
      </c>
      <c r="I447" s="67">
        <v>800</v>
      </c>
      <c r="J447" s="40" t="s">
        <v>20</v>
      </c>
      <c r="K447" s="44"/>
    </row>
    <row r="448" s="6" customFormat="1" ht="32" customHeight="1" spans="1:11">
      <c r="A448" s="21">
        <v>444</v>
      </c>
      <c r="B448" s="67" t="s">
        <v>271</v>
      </c>
      <c r="C448" s="67" t="s">
        <v>499</v>
      </c>
      <c r="D448" s="67" t="s">
        <v>525</v>
      </c>
      <c r="E448" s="67" t="s">
        <v>17</v>
      </c>
      <c r="F448" s="67" t="s">
        <v>18</v>
      </c>
      <c r="G448" s="67" t="s">
        <v>199</v>
      </c>
      <c r="H448" s="25">
        <v>45409</v>
      </c>
      <c r="I448" s="67">
        <v>800</v>
      </c>
      <c r="J448" s="40" t="s">
        <v>20</v>
      </c>
      <c r="K448" s="44"/>
    </row>
    <row r="449" s="6" customFormat="1" ht="32" customHeight="1" spans="1:11">
      <c r="A449" s="21">
        <v>445</v>
      </c>
      <c r="B449" s="67" t="s">
        <v>271</v>
      </c>
      <c r="C449" s="67" t="s">
        <v>526</v>
      </c>
      <c r="D449" s="67" t="s">
        <v>527</v>
      </c>
      <c r="E449" s="67" t="s">
        <v>17</v>
      </c>
      <c r="F449" s="67" t="s">
        <v>18</v>
      </c>
      <c r="G449" s="67" t="s">
        <v>22</v>
      </c>
      <c r="H449" s="25">
        <v>45352</v>
      </c>
      <c r="I449" s="67">
        <v>600</v>
      </c>
      <c r="J449" s="40" t="s">
        <v>20</v>
      </c>
      <c r="K449" s="44"/>
    </row>
    <row r="450" s="6" customFormat="1" ht="32" customHeight="1" spans="1:11">
      <c r="A450" s="21">
        <v>446</v>
      </c>
      <c r="B450" s="67" t="s">
        <v>271</v>
      </c>
      <c r="C450" s="67" t="s">
        <v>526</v>
      </c>
      <c r="D450" s="67" t="s">
        <v>528</v>
      </c>
      <c r="E450" s="67" t="s">
        <v>17</v>
      </c>
      <c r="F450" s="67" t="s">
        <v>18</v>
      </c>
      <c r="G450" s="67" t="s">
        <v>22</v>
      </c>
      <c r="H450" s="25">
        <v>45323</v>
      </c>
      <c r="I450" s="67">
        <v>600</v>
      </c>
      <c r="J450" s="40" t="s">
        <v>20</v>
      </c>
      <c r="K450" s="44"/>
    </row>
    <row r="451" s="6" customFormat="1" ht="32" customHeight="1" spans="1:11">
      <c r="A451" s="21">
        <v>447</v>
      </c>
      <c r="B451" s="67" t="s">
        <v>271</v>
      </c>
      <c r="C451" s="67" t="s">
        <v>526</v>
      </c>
      <c r="D451" s="67" t="s">
        <v>529</v>
      </c>
      <c r="E451" s="67" t="s">
        <v>17</v>
      </c>
      <c r="F451" s="67" t="s">
        <v>18</v>
      </c>
      <c r="G451" s="67" t="s">
        <v>22</v>
      </c>
      <c r="H451" s="25">
        <v>45383</v>
      </c>
      <c r="I451" s="67">
        <v>600</v>
      </c>
      <c r="J451" s="40" t="s">
        <v>20</v>
      </c>
      <c r="K451" s="44"/>
    </row>
    <row r="452" s="6" customFormat="1" ht="32" customHeight="1" spans="1:11">
      <c r="A452" s="21">
        <v>448</v>
      </c>
      <c r="B452" s="67" t="s">
        <v>271</v>
      </c>
      <c r="C452" s="67" t="s">
        <v>526</v>
      </c>
      <c r="D452" s="67" t="s">
        <v>530</v>
      </c>
      <c r="E452" s="67" t="s">
        <v>17</v>
      </c>
      <c r="F452" s="67" t="s">
        <v>18</v>
      </c>
      <c r="G452" s="67" t="s">
        <v>22</v>
      </c>
      <c r="H452" s="25">
        <v>45323</v>
      </c>
      <c r="I452" s="67">
        <v>600</v>
      </c>
      <c r="J452" s="40" t="s">
        <v>20</v>
      </c>
      <c r="K452" s="44"/>
    </row>
    <row r="453" s="6" customFormat="1" ht="32" customHeight="1" spans="1:11">
      <c r="A453" s="21">
        <v>449</v>
      </c>
      <c r="B453" s="67" t="s">
        <v>271</v>
      </c>
      <c r="C453" s="67" t="s">
        <v>526</v>
      </c>
      <c r="D453" s="67" t="s">
        <v>531</v>
      </c>
      <c r="E453" s="67" t="s">
        <v>17</v>
      </c>
      <c r="F453" s="67" t="s">
        <v>18</v>
      </c>
      <c r="G453" s="67" t="s">
        <v>22</v>
      </c>
      <c r="H453" s="25">
        <v>45323</v>
      </c>
      <c r="I453" s="67">
        <v>600</v>
      </c>
      <c r="J453" s="40" t="s">
        <v>20</v>
      </c>
      <c r="K453" s="44"/>
    </row>
    <row r="454" s="6" customFormat="1" ht="32" customHeight="1" spans="1:11">
      <c r="A454" s="21">
        <v>450</v>
      </c>
      <c r="B454" s="67" t="s">
        <v>271</v>
      </c>
      <c r="C454" s="67" t="s">
        <v>526</v>
      </c>
      <c r="D454" s="67" t="s">
        <v>532</v>
      </c>
      <c r="E454" s="67" t="s">
        <v>17</v>
      </c>
      <c r="F454" s="67" t="s">
        <v>18</v>
      </c>
      <c r="G454" s="67" t="s">
        <v>28</v>
      </c>
      <c r="H454" s="25">
        <v>45323</v>
      </c>
      <c r="I454" s="67">
        <v>800</v>
      </c>
      <c r="J454" s="40" t="s">
        <v>20</v>
      </c>
      <c r="K454" s="44"/>
    </row>
    <row r="455" s="6" customFormat="1" ht="32" customHeight="1" spans="1:11">
      <c r="A455" s="21">
        <v>451</v>
      </c>
      <c r="B455" s="67" t="s">
        <v>271</v>
      </c>
      <c r="C455" s="67" t="s">
        <v>526</v>
      </c>
      <c r="D455" s="67" t="s">
        <v>533</v>
      </c>
      <c r="E455" s="67" t="s">
        <v>17</v>
      </c>
      <c r="F455" s="67" t="s">
        <v>18</v>
      </c>
      <c r="G455" s="67" t="s">
        <v>22</v>
      </c>
      <c r="H455" s="25">
        <v>45413</v>
      </c>
      <c r="I455" s="67">
        <v>600</v>
      </c>
      <c r="J455" s="40" t="s">
        <v>20</v>
      </c>
      <c r="K455" s="44"/>
    </row>
    <row r="456" s="6" customFormat="1" ht="32" customHeight="1" spans="1:11">
      <c r="A456" s="21">
        <v>452</v>
      </c>
      <c r="B456" s="67" t="s">
        <v>271</v>
      </c>
      <c r="C456" s="67" t="s">
        <v>526</v>
      </c>
      <c r="D456" s="67" t="s">
        <v>534</v>
      </c>
      <c r="E456" s="67" t="s">
        <v>17</v>
      </c>
      <c r="F456" s="67" t="s">
        <v>18</v>
      </c>
      <c r="G456" s="67" t="s">
        <v>22</v>
      </c>
      <c r="H456" s="25">
        <v>45292</v>
      </c>
      <c r="I456" s="67">
        <v>600</v>
      </c>
      <c r="J456" s="40" t="s">
        <v>20</v>
      </c>
      <c r="K456" s="44"/>
    </row>
    <row r="457" s="6" customFormat="1" ht="32" customHeight="1" spans="1:11">
      <c r="A457" s="21">
        <v>453</v>
      </c>
      <c r="B457" s="67" t="s">
        <v>271</v>
      </c>
      <c r="C457" s="67" t="s">
        <v>526</v>
      </c>
      <c r="D457" s="67" t="s">
        <v>535</v>
      </c>
      <c r="E457" s="67" t="s">
        <v>17</v>
      </c>
      <c r="F457" s="67" t="s">
        <v>18</v>
      </c>
      <c r="G457" s="67" t="s">
        <v>22</v>
      </c>
      <c r="H457" s="25">
        <v>45352</v>
      </c>
      <c r="I457" s="67">
        <v>600</v>
      </c>
      <c r="J457" s="40" t="s">
        <v>20</v>
      </c>
      <c r="K457" s="44"/>
    </row>
    <row r="458" s="6" customFormat="1" ht="32" customHeight="1" spans="1:11">
      <c r="A458" s="21">
        <v>454</v>
      </c>
      <c r="B458" s="67" t="s">
        <v>271</v>
      </c>
      <c r="C458" s="67" t="s">
        <v>526</v>
      </c>
      <c r="D458" s="67" t="s">
        <v>536</v>
      </c>
      <c r="E458" s="67" t="s">
        <v>17</v>
      </c>
      <c r="F458" s="67" t="s">
        <v>18</v>
      </c>
      <c r="G458" s="67" t="s">
        <v>22</v>
      </c>
      <c r="H458" s="25">
        <v>45323</v>
      </c>
      <c r="I458" s="67">
        <v>600</v>
      </c>
      <c r="J458" s="40" t="s">
        <v>20</v>
      </c>
      <c r="K458" s="44"/>
    </row>
    <row r="459" s="6" customFormat="1" ht="32" customHeight="1" spans="1:11">
      <c r="A459" s="21">
        <v>455</v>
      </c>
      <c r="B459" s="67" t="s">
        <v>271</v>
      </c>
      <c r="C459" s="67" t="s">
        <v>537</v>
      </c>
      <c r="D459" s="67" t="s">
        <v>538</v>
      </c>
      <c r="E459" s="67" t="s">
        <v>17</v>
      </c>
      <c r="F459" s="67" t="s">
        <v>18</v>
      </c>
      <c r="G459" s="67" t="s">
        <v>28</v>
      </c>
      <c r="H459" s="25">
        <v>45323</v>
      </c>
      <c r="I459" s="67">
        <v>800</v>
      </c>
      <c r="J459" s="40" t="s">
        <v>20</v>
      </c>
      <c r="K459" s="44"/>
    </row>
    <row r="460" s="6" customFormat="1" ht="32" customHeight="1" spans="1:11">
      <c r="A460" s="21">
        <v>456</v>
      </c>
      <c r="B460" s="67" t="s">
        <v>271</v>
      </c>
      <c r="C460" s="67" t="s">
        <v>537</v>
      </c>
      <c r="D460" s="67" t="s">
        <v>539</v>
      </c>
      <c r="E460" s="67" t="s">
        <v>17</v>
      </c>
      <c r="F460" s="67" t="s">
        <v>18</v>
      </c>
      <c r="G460" s="67" t="s">
        <v>22</v>
      </c>
      <c r="H460" s="25">
        <v>45323</v>
      </c>
      <c r="I460" s="67">
        <v>600</v>
      </c>
      <c r="J460" s="40" t="s">
        <v>20</v>
      </c>
      <c r="K460" s="44"/>
    </row>
    <row r="461" s="6" customFormat="1" ht="32" customHeight="1" spans="1:11">
      <c r="A461" s="21">
        <v>457</v>
      </c>
      <c r="B461" s="67" t="s">
        <v>271</v>
      </c>
      <c r="C461" s="67" t="s">
        <v>537</v>
      </c>
      <c r="D461" s="67" t="s">
        <v>540</v>
      </c>
      <c r="E461" s="67" t="s">
        <v>17</v>
      </c>
      <c r="F461" s="67" t="s">
        <v>18</v>
      </c>
      <c r="G461" s="67" t="s">
        <v>22</v>
      </c>
      <c r="H461" s="25">
        <v>45323</v>
      </c>
      <c r="I461" s="67">
        <v>600</v>
      </c>
      <c r="J461" s="40" t="s">
        <v>20</v>
      </c>
      <c r="K461" s="44"/>
    </row>
    <row r="462" s="6" customFormat="1" ht="32" customHeight="1" spans="1:11">
      <c r="A462" s="21">
        <v>458</v>
      </c>
      <c r="B462" s="67" t="s">
        <v>271</v>
      </c>
      <c r="C462" s="67" t="s">
        <v>537</v>
      </c>
      <c r="D462" s="67" t="s">
        <v>541</v>
      </c>
      <c r="E462" s="67" t="s">
        <v>17</v>
      </c>
      <c r="F462" s="67" t="s">
        <v>18</v>
      </c>
      <c r="G462" s="67" t="s">
        <v>22</v>
      </c>
      <c r="H462" s="25">
        <v>45352</v>
      </c>
      <c r="I462" s="67">
        <v>600</v>
      </c>
      <c r="J462" s="40" t="s">
        <v>20</v>
      </c>
      <c r="K462" s="44"/>
    </row>
    <row r="463" s="6" customFormat="1" ht="32" customHeight="1" spans="1:11">
      <c r="A463" s="21">
        <v>459</v>
      </c>
      <c r="B463" s="67" t="s">
        <v>271</v>
      </c>
      <c r="C463" s="67" t="s">
        <v>537</v>
      </c>
      <c r="D463" s="67" t="s">
        <v>542</v>
      </c>
      <c r="E463" s="67" t="s">
        <v>17</v>
      </c>
      <c r="F463" s="67" t="s">
        <v>18</v>
      </c>
      <c r="G463" s="67" t="s">
        <v>22</v>
      </c>
      <c r="H463" s="25">
        <v>45292</v>
      </c>
      <c r="I463" s="67">
        <v>600</v>
      </c>
      <c r="J463" s="40" t="s">
        <v>20</v>
      </c>
      <c r="K463" s="44"/>
    </row>
    <row r="464" s="6" customFormat="1" ht="32" customHeight="1" spans="1:11">
      <c r="A464" s="21">
        <v>460</v>
      </c>
      <c r="B464" s="67" t="s">
        <v>271</v>
      </c>
      <c r="C464" s="67" t="s">
        <v>537</v>
      </c>
      <c r="D464" s="67" t="s">
        <v>543</v>
      </c>
      <c r="E464" s="67" t="s">
        <v>17</v>
      </c>
      <c r="F464" s="67" t="s">
        <v>18</v>
      </c>
      <c r="G464" s="67" t="s">
        <v>22</v>
      </c>
      <c r="H464" s="25">
        <v>45323</v>
      </c>
      <c r="I464" s="67">
        <v>600</v>
      </c>
      <c r="J464" s="40" t="s">
        <v>20</v>
      </c>
      <c r="K464" s="44"/>
    </row>
    <row r="465" s="6" customFormat="1" ht="32" customHeight="1" spans="1:11">
      <c r="A465" s="21">
        <v>461</v>
      </c>
      <c r="B465" s="67" t="s">
        <v>271</v>
      </c>
      <c r="C465" s="67" t="s">
        <v>537</v>
      </c>
      <c r="D465" s="67" t="s">
        <v>544</v>
      </c>
      <c r="E465" s="67" t="s">
        <v>17</v>
      </c>
      <c r="F465" s="67" t="s">
        <v>18</v>
      </c>
      <c r="G465" s="67" t="s">
        <v>22</v>
      </c>
      <c r="H465" s="25">
        <v>45323</v>
      </c>
      <c r="I465" s="67">
        <v>600</v>
      </c>
      <c r="J465" s="40" t="s">
        <v>20</v>
      </c>
      <c r="K465" s="44"/>
    </row>
    <row r="466" s="6" customFormat="1" ht="32" customHeight="1" spans="1:11">
      <c r="A466" s="21">
        <v>462</v>
      </c>
      <c r="B466" s="67" t="s">
        <v>271</v>
      </c>
      <c r="C466" s="67" t="s">
        <v>537</v>
      </c>
      <c r="D466" s="67" t="s">
        <v>545</v>
      </c>
      <c r="E466" s="67" t="s">
        <v>17</v>
      </c>
      <c r="F466" s="67" t="s">
        <v>18</v>
      </c>
      <c r="G466" s="67" t="s">
        <v>28</v>
      </c>
      <c r="H466" s="25">
        <v>45383</v>
      </c>
      <c r="I466" s="67">
        <v>800</v>
      </c>
      <c r="J466" s="40" t="s">
        <v>20</v>
      </c>
      <c r="K466" s="44"/>
    </row>
    <row r="467" s="6" customFormat="1" ht="32" customHeight="1" spans="1:11">
      <c r="A467" s="21">
        <v>463</v>
      </c>
      <c r="B467" s="67" t="s">
        <v>271</v>
      </c>
      <c r="C467" s="67" t="s">
        <v>537</v>
      </c>
      <c r="D467" s="67" t="s">
        <v>546</v>
      </c>
      <c r="E467" s="67" t="s">
        <v>17</v>
      </c>
      <c r="F467" s="67" t="s">
        <v>18</v>
      </c>
      <c r="G467" s="67" t="s">
        <v>22</v>
      </c>
      <c r="H467" s="25">
        <v>45383</v>
      </c>
      <c r="I467" s="67">
        <v>600</v>
      </c>
      <c r="J467" s="40" t="s">
        <v>20</v>
      </c>
      <c r="K467" s="44"/>
    </row>
    <row r="468" s="6" customFormat="1" ht="32" customHeight="1" spans="1:11">
      <c r="A468" s="21">
        <v>464</v>
      </c>
      <c r="B468" s="67" t="s">
        <v>271</v>
      </c>
      <c r="C468" s="67" t="s">
        <v>537</v>
      </c>
      <c r="D468" s="67" t="s">
        <v>547</v>
      </c>
      <c r="E468" s="67" t="s">
        <v>17</v>
      </c>
      <c r="F468" s="67" t="s">
        <v>18</v>
      </c>
      <c r="G468" s="67" t="s">
        <v>22</v>
      </c>
      <c r="H468" s="25">
        <v>45352</v>
      </c>
      <c r="I468" s="67">
        <v>600</v>
      </c>
      <c r="J468" s="40" t="s">
        <v>20</v>
      </c>
      <c r="K468" s="44"/>
    </row>
    <row r="469" s="6" customFormat="1" ht="32" customHeight="1" spans="1:11">
      <c r="A469" s="21">
        <v>465</v>
      </c>
      <c r="B469" s="67" t="s">
        <v>271</v>
      </c>
      <c r="C469" s="67" t="s">
        <v>537</v>
      </c>
      <c r="D469" s="67" t="s">
        <v>548</v>
      </c>
      <c r="E469" s="67" t="s">
        <v>17</v>
      </c>
      <c r="F469" s="67" t="s">
        <v>18</v>
      </c>
      <c r="G469" s="67" t="s">
        <v>22</v>
      </c>
      <c r="H469" s="25">
        <v>45413</v>
      </c>
      <c r="I469" s="67">
        <v>600</v>
      </c>
      <c r="J469" s="40" t="s">
        <v>20</v>
      </c>
      <c r="K469" s="44"/>
    </row>
    <row r="470" s="6" customFormat="1" ht="32" customHeight="1" spans="1:11">
      <c r="A470" s="21">
        <v>466</v>
      </c>
      <c r="B470" s="67" t="s">
        <v>271</v>
      </c>
      <c r="C470" s="67" t="s">
        <v>537</v>
      </c>
      <c r="D470" s="67" t="s">
        <v>549</v>
      </c>
      <c r="E470" s="67" t="s">
        <v>17</v>
      </c>
      <c r="F470" s="67" t="s">
        <v>64</v>
      </c>
      <c r="G470" s="67" t="s">
        <v>22</v>
      </c>
      <c r="H470" s="25">
        <v>45352</v>
      </c>
      <c r="I470" s="67">
        <v>300</v>
      </c>
      <c r="J470" s="40" t="s">
        <v>20</v>
      </c>
      <c r="K470" s="44"/>
    </row>
    <row r="471" s="6" customFormat="1" ht="32" customHeight="1" spans="1:11">
      <c r="A471" s="21">
        <v>467</v>
      </c>
      <c r="B471" s="67" t="s">
        <v>271</v>
      </c>
      <c r="C471" s="67" t="s">
        <v>537</v>
      </c>
      <c r="D471" s="67" t="s">
        <v>550</v>
      </c>
      <c r="E471" s="67" t="s">
        <v>17</v>
      </c>
      <c r="F471" s="67" t="s">
        <v>18</v>
      </c>
      <c r="G471" s="67" t="s">
        <v>25</v>
      </c>
      <c r="H471" s="25">
        <v>45323</v>
      </c>
      <c r="I471" s="67">
        <v>800</v>
      </c>
      <c r="J471" s="40" t="s">
        <v>20</v>
      </c>
      <c r="K471" s="44"/>
    </row>
    <row r="472" s="6" customFormat="1" ht="32" customHeight="1" spans="1:11">
      <c r="A472" s="21">
        <v>468</v>
      </c>
      <c r="B472" s="67" t="s">
        <v>271</v>
      </c>
      <c r="C472" s="67" t="s">
        <v>537</v>
      </c>
      <c r="D472" s="67" t="s">
        <v>551</v>
      </c>
      <c r="E472" s="67" t="s">
        <v>17</v>
      </c>
      <c r="F472" s="67" t="s">
        <v>18</v>
      </c>
      <c r="G472" s="67" t="s">
        <v>22</v>
      </c>
      <c r="H472" s="25">
        <v>45352</v>
      </c>
      <c r="I472" s="67">
        <v>600</v>
      </c>
      <c r="J472" s="40" t="s">
        <v>20</v>
      </c>
      <c r="K472" s="44"/>
    </row>
    <row r="473" s="6" customFormat="1" ht="32" customHeight="1" spans="1:11">
      <c r="A473" s="21">
        <v>469</v>
      </c>
      <c r="B473" s="67" t="s">
        <v>271</v>
      </c>
      <c r="C473" s="67" t="s">
        <v>537</v>
      </c>
      <c r="D473" s="67" t="s">
        <v>552</v>
      </c>
      <c r="E473" s="67" t="s">
        <v>17</v>
      </c>
      <c r="F473" s="67" t="s">
        <v>18</v>
      </c>
      <c r="G473" s="67" t="s">
        <v>28</v>
      </c>
      <c r="H473" s="25">
        <v>45383</v>
      </c>
      <c r="I473" s="67">
        <v>800</v>
      </c>
      <c r="J473" s="40" t="s">
        <v>20</v>
      </c>
      <c r="K473" s="44"/>
    </row>
    <row r="474" s="6" customFormat="1" ht="32" customHeight="1" spans="1:11">
      <c r="A474" s="21">
        <v>470</v>
      </c>
      <c r="B474" s="67" t="s">
        <v>271</v>
      </c>
      <c r="C474" s="67" t="s">
        <v>537</v>
      </c>
      <c r="D474" s="67" t="s">
        <v>553</v>
      </c>
      <c r="E474" s="67" t="s">
        <v>17</v>
      </c>
      <c r="F474" s="67" t="s">
        <v>18</v>
      </c>
      <c r="G474" s="67" t="s">
        <v>28</v>
      </c>
      <c r="H474" s="25">
        <v>45383</v>
      </c>
      <c r="I474" s="67">
        <v>800</v>
      </c>
      <c r="J474" s="40" t="s">
        <v>20</v>
      </c>
      <c r="K474" s="44"/>
    </row>
    <row r="475" s="6" customFormat="1" ht="32" customHeight="1" spans="1:11">
      <c r="A475" s="21">
        <v>471</v>
      </c>
      <c r="B475" s="67" t="s">
        <v>271</v>
      </c>
      <c r="C475" s="67" t="s">
        <v>537</v>
      </c>
      <c r="D475" s="67" t="s">
        <v>554</v>
      </c>
      <c r="E475" s="67" t="s">
        <v>17</v>
      </c>
      <c r="F475" s="67" t="s">
        <v>18</v>
      </c>
      <c r="G475" s="67" t="s">
        <v>22</v>
      </c>
      <c r="H475" s="25">
        <v>45323</v>
      </c>
      <c r="I475" s="67">
        <v>600</v>
      </c>
      <c r="J475" s="40" t="s">
        <v>20</v>
      </c>
      <c r="K475" s="44"/>
    </row>
    <row r="476" s="6" customFormat="1" ht="32" customHeight="1" spans="1:11">
      <c r="A476" s="21">
        <v>472</v>
      </c>
      <c r="B476" s="67" t="s">
        <v>271</v>
      </c>
      <c r="C476" s="67" t="s">
        <v>537</v>
      </c>
      <c r="D476" s="67" t="s">
        <v>555</v>
      </c>
      <c r="E476" s="67" t="s">
        <v>17</v>
      </c>
      <c r="F476" s="67" t="s">
        <v>18</v>
      </c>
      <c r="G476" s="67" t="s">
        <v>22</v>
      </c>
      <c r="H476" s="25">
        <v>45413</v>
      </c>
      <c r="I476" s="67">
        <v>600</v>
      </c>
      <c r="J476" s="40" t="s">
        <v>20</v>
      </c>
      <c r="K476" s="44"/>
    </row>
    <row r="477" s="6" customFormat="1" ht="32" customHeight="1" spans="1:11">
      <c r="A477" s="21">
        <v>473</v>
      </c>
      <c r="B477" s="67" t="s">
        <v>271</v>
      </c>
      <c r="C477" s="67" t="s">
        <v>556</v>
      </c>
      <c r="D477" s="67" t="s">
        <v>557</v>
      </c>
      <c r="E477" s="67" t="s">
        <v>17</v>
      </c>
      <c r="F477" s="67" t="s">
        <v>18</v>
      </c>
      <c r="G477" s="67" t="s">
        <v>28</v>
      </c>
      <c r="H477" s="25">
        <v>45292</v>
      </c>
      <c r="I477" s="67">
        <v>800</v>
      </c>
      <c r="J477" s="40" t="s">
        <v>20</v>
      </c>
      <c r="K477" s="44"/>
    </row>
    <row r="478" s="6" customFormat="1" ht="32" customHeight="1" spans="1:11">
      <c r="A478" s="21">
        <v>474</v>
      </c>
      <c r="B478" s="67" t="s">
        <v>271</v>
      </c>
      <c r="C478" s="67" t="s">
        <v>556</v>
      </c>
      <c r="D478" s="67" t="s">
        <v>558</v>
      </c>
      <c r="E478" s="67" t="s">
        <v>17</v>
      </c>
      <c r="F478" s="67" t="s">
        <v>18</v>
      </c>
      <c r="G478" s="67" t="s">
        <v>22</v>
      </c>
      <c r="H478" s="25">
        <v>45292</v>
      </c>
      <c r="I478" s="67">
        <v>600</v>
      </c>
      <c r="J478" s="40" t="s">
        <v>20</v>
      </c>
      <c r="K478" s="44"/>
    </row>
    <row r="479" s="6" customFormat="1" ht="32" customHeight="1" spans="1:11">
      <c r="A479" s="21">
        <v>475</v>
      </c>
      <c r="B479" s="67" t="s">
        <v>271</v>
      </c>
      <c r="C479" s="67" t="s">
        <v>556</v>
      </c>
      <c r="D479" s="67" t="s">
        <v>559</v>
      </c>
      <c r="E479" s="67" t="s">
        <v>17</v>
      </c>
      <c r="F479" s="67" t="s">
        <v>18</v>
      </c>
      <c r="G479" s="67" t="s">
        <v>22</v>
      </c>
      <c r="H479" s="25">
        <v>45292</v>
      </c>
      <c r="I479" s="67">
        <v>600</v>
      </c>
      <c r="J479" s="40" t="s">
        <v>20</v>
      </c>
      <c r="K479" s="44"/>
    </row>
    <row r="480" s="6" customFormat="1" ht="32" customHeight="1" spans="1:11">
      <c r="A480" s="21">
        <v>476</v>
      </c>
      <c r="B480" s="67" t="s">
        <v>271</v>
      </c>
      <c r="C480" s="67" t="s">
        <v>556</v>
      </c>
      <c r="D480" s="67" t="s">
        <v>560</v>
      </c>
      <c r="E480" s="67" t="s">
        <v>17</v>
      </c>
      <c r="F480" s="67" t="s">
        <v>18</v>
      </c>
      <c r="G480" s="67" t="s">
        <v>561</v>
      </c>
      <c r="H480" s="25">
        <v>45292</v>
      </c>
      <c r="I480" s="67">
        <v>800</v>
      </c>
      <c r="J480" s="40" t="s">
        <v>20</v>
      </c>
      <c r="K480" s="44"/>
    </row>
    <row r="481" s="6" customFormat="1" ht="32" customHeight="1" spans="1:11">
      <c r="A481" s="21">
        <v>477</v>
      </c>
      <c r="B481" s="67" t="s">
        <v>271</v>
      </c>
      <c r="C481" s="67" t="s">
        <v>556</v>
      </c>
      <c r="D481" s="67" t="s">
        <v>562</v>
      </c>
      <c r="E481" s="67" t="s">
        <v>17</v>
      </c>
      <c r="F481" s="67" t="s">
        <v>18</v>
      </c>
      <c r="G481" s="67" t="s">
        <v>22</v>
      </c>
      <c r="H481" s="25">
        <v>45292</v>
      </c>
      <c r="I481" s="67">
        <v>600</v>
      </c>
      <c r="J481" s="40" t="s">
        <v>20</v>
      </c>
      <c r="K481" s="44"/>
    </row>
    <row r="482" s="6" customFormat="1" ht="32" customHeight="1" spans="1:11">
      <c r="A482" s="21">
        <v>478</v>
      </c>
      <c r="B482" s="67" t="s">
        <v>271</v>
      </c>
      <c r="C482" s="67" t="s">
        <v>556</v>
      </c>
      <c r="D482" s="67" t="s">
        <v>563</v>
      </c>
      <c r="E482" s="67" t="s">
        <v>17</v>
      </c>
      <c r="F482" s="67" t="s">
        <v>18</v>
      </c>
      <c r="G482" s="67" t="s">
        <v>22</v>
      </c>
      <c r="H482" s="25">
        <v>45323</v>
      </c>
      <c r="I482" s="67">
        <v>600</v>
      </c>
      <c r="J482" s="40" t="s">
        <v>20</v>
      </c>
      <c r="K482" s="44"/>
    </row>
    <row r="483" s="6" customFormat="1" ht="32" customHeight="1" spans="1:11">
      <c r="A483" s="21">
        <v>479</v>
      </c>
      <c r="B483" s="67" t="s">
        <v>271</v>
      </c>
      <c r="C483" s="67" t="s">
        <v>556</v>
      </c>
      <c r="D483" s="67" t="s">
        <v>564</v>
      </c>
      <c r="E483" s="67" t="s">
        <v>17</v>
      </c>
      <c r="F483" s="67" t="s">
        <v>18</v>
      </c>
      <c r="G483" s="67" t="s">
        <v>22</v>
      </c>
      <c r="H483" s="25">
        <v>45323</v>
      </c>
      <c r="I483" s="67">
        <v>600</v>
      </c>
      <c r="J483" s="40" t="s">
        <v>20</v>
      </c>
      <c r="K483" s="44"/>
    </row>
    <row r="484" s="6" customFormat="1" ht="32" customHeight="1" spans="1:11">
      <c r="A484" s="21">
        <v>480</v>
      </c>
      <c r="B484" s="67" t="s">
        <v>271</v>
      </c>
      <c r="C484" s="67" t="s">
        <v>556</v>
      </c>
      <c r="D484" s="67" t="s">
        <v>565</v>
      </c>
      <c r="E484" s="67" t="s">
        <v>17</v>
      </c>
      <c r="F484" s="67" t="s">
        <v>18</v>
      </c>
      <c r="G484" s="67" t="s">
        <v>19</v>
      </c>
      <c r="H484" s="25">
        <v>45352</v>
      </c>
      <c r="I484" s="67">
        <v>800</v>
      </c>
      <c r="J484" s="40" t="s">
        <v>20</v>
      </c>
      <c r="K484" s="44"/>
    </row>
    <row r="485" s="6" customFormat="1" ht="32" customHeight="1" spans="1:11">
      <c r="A485" s="21">
        <v>481</v>
      </c>
      <c r="B485" s="67" t="s">
        <v>271</v>
      </c>
      <c r="C485" s="67" t="s">
        <v>556</v>
      </c>
      <c r="D485" s="67" t="s">
        <v>566</v>
      </c>
      <c r="E485" s="67" t="s">
        <v>17</v>
      </c>
      <c r="F485" s="67" t="s">
        <v>18</v>
      </c>
      <c r="G485" s="67" t="s">
        <v>22</v>
      </c>
      <c r="H485" s="25">
        <v>45323</v>
      </c>
      <c r="I485" s="67">
        <v>600</v>
      </c>
      <c r="J485" s="40" t="s">
        <v>20</v>
      </c>
      <c r="K485" s="44"/>
    </row>
    <row r="486" s="6" customFormat="1" ht="32" customHeight="1" spans="1:11">
      <c r="A486" s="21">
        <v>482</v>
      </c>
      <c r="B486" s="67" t="s">
        <v>271</v>
      </c>
      <c r="C486" s="67" t="s">
        <v>556</v>
      </c>
      <c r="D486" s="67" t="s">
        <v>567</v>
      </c>
      <c r="E486" s="67" t="s">
        <v>17</v>
      </c>
      <c r="F486" s="67" t="s">
        <v>18</v>
      </c>
      <c r="G486" s="67" t="s">
        <v>22</v>
      </c>
      <c r="H486" s="25">
        <v>45323</v>
      </c>
      <c r="I486" s="67">
        <v>600</v>
      </c>
      <c r="J486" s="40" t="s">
        <v>20</v>
      </c>
      <c r="K486" s="44"/>
    </row>
    <row r="487" s="6" customFormat="1" ht="32" customHeight="1" spans="1:11">
      <c r="A487" s="21">
        <v>483</v>
      </c>
      <c r="B487" s="67" t="s">
        <v>271</v>
      </c>
      <c r="C487" s="67" t="s">
        <v>556</v>
      </c>
      <c r="D487" s="67" t="s">
        <v>568</v>
      </c>
      <c r="E487" s="67" t="s">
        <v>17</v>
      </c>
      <c r="F487" s="67" t="s">
        <v>18</v>
      </c>
      <c r="G487" s="67" t="s">
        <v>22</v>
      </c>
      <c r="H487" s="25">
        <v>45292</v>
      </c>
      <c r="I487" s="67">
        <v>600</v>
      </c>
      <c r="J487" s="40" t="s">
        <v>20</v>
      </c>
      <c r="K487" s="44"/>
    </row>
    <row r="488" s="6" customFormat="1" ht="32" customHeight="1" spans="1:11">
      <c r="A488" s="21">
        <v>484</v>
      </c>
      <c r="B488" s="67" t="s">
        <v>271</v>
      </c>
      <c r="C488" s="67" t="s">
        <v>556</v>
      </c>
      <c r="D488" s="67" t="s">
        <v>569</v>
      </c>
      <c r="E488" s="67" t="s">
        <v>17</v>
      </c>
      <c r="F488" s="67" t="s">
        <v>18</v>
      </c>
      <c r="G488" s="67" t="s">
        <v>22</v>
      </c>
      <c r="H488" s="25">
        <v>45413</v>
      </c>
      <c r="I488" s="67">
        <v>600</v>
      </c>
      <c r="J488" s="40" t="s">
        <v>20</v>
      </c>
      <c r="K488" s="44"/>
    </row>
    <row r="489" s="6" customFormat="1" ht="32" customHeight="1" spans="1:11">
      <c r="A489" s="21">
        <v>485</v>
      </c>
      <c r="B489" s="67" t="s">
        <v>271</v>
      </c>
      <c r="C489" s="67" t="s">
        <v>556</v>
      </c>
      <c r="D489" s="67" t="s">
        <v>570</v>
      </c>
      <c r="E489" s="67" t="s">
        <v>17</v>
      </c>
      <c r="F489" s="67" t="s">
        <v>18</v>
      </c>
      <c r="G489" s="67" t="s">
        <v>22</v>
      </c>
      <c r="H489" s="25">
        <v>45444</v>
      </c>
      <c r="I489" s="67">
        <v>600</v>
      </c>
      <c r="J489" s="40" t="s">
        <v>20</v>
      </c>
      <c r="K489" s="44"/>
    </row>
    <row r="490" s="6" customFormat="1" ht="32" customHeight="1" spans="1:11">
      <c r="A490" s="21">
        <v>486</v>
      </c>
      <c r="B490" s="67" t="s">
        <v>271</v>
      </c>
      <c r="C490" s="67" t="s">
        <v>556</v>
      </c>
      <c r="D490" s="67" t="s">
        <v>571</v>
      </c>
      <c r="E490" s="67" t="s">
        <v>17</v>
      </c>
      <c r="F490" s="67" t="s">
        <v>18</v>
      </c>
      <c r="G490" s="67" t="s">
        <v>561</v>
      </c>
      <c r="H490" s="25">
        <v>45323</v>
      </c>
      <c r="I490" s="67">
        <v>800</v>
      </c>
      <c r="J490" s="40" t="s">
        <v>20</v>
      </c>
      <c r="K490" s="44"/>
    </row>
    <row r="491" s="6" customFormat="1" ht="32" customHeight="1" spans="1:11">
      <c r="A491" s="21">
        <v>487</v>
      </c>
      <c r="B491" s="67" t="s">
        <v>271</v>
      </c>
      <c r="C491" s="67" t="s">
        <v>556</v>
      </c>
      <c r="D491" s="67" t="s">
        <v>572</v>
      </c>
      <c r="E491" s="67" t="s">
        <v>17</v>
      </c>
      <c r="F491" s="67" t="s">
        <v>18</v>
      </c>
      <c r="G491" s="67" t="s">
        <v>22</v>
      </c>
      <c r="H491" s="25">
        <v>45323</v>
      </c>
      <c r="I491" s="67">
        <v>600</v>
      </c>
      <c r="J491" s="40" t="s">
        <v>20</v>
      </c>
      <c r="K491" s="44"/>
    </row>
    <row r="492" s="6" customFormat="1" ht="32" customHeight="1" spans="1:11">
      <c r="A492" s="21">
        <v>488</v>
      </c>
      <c r="B492" s="67" t="s">
        <v>271</v>
      </c>
      <c r="C492" s="67" t="s">
        <v>556</v>
      </c>
      <c r="D492" s="67" t="s">
        <v>573</v>
      </c>
      <c r="E492" s="67" t="s">
        <v>17</v>
      </c>
      <c r="F492" s="67" t="s">
        <v>18</v>
      </c>
      <c r="G492" s="67" t="s">
        <v>22</v>
      </c>
      <c r="H492" s="25">
        <v>45323</v>
      </c>
      <c r="I492" s="67">
        <v>600</v>
      </c>
      <c r="J492" s="40" t="s">
        <v>20</v>
      </c>
      <c r="K492" s="44"/>
    </row>
    <row r="493" s="6" customFormat="1" ht="32" customHeight="1" spans="1:11">
      <c r="A493" s="21">
        <v>489</v>
      </c>
      <c r="B493" s="67" t="s">
        <v>271</v>
      </c>
      <c r="C493" s="67" t="s">
        <v>556</v>
      </c>
      <c r="D493" s="67" t="s">
        <v>574</v>
      </c>
      <c r="E493" s="67" t="s">
        <v>17</v>
      </c>
      <c r="F493" s="67" t="s">
        <v>18</v>
      </c>
      <c r="G493" s="67" t="s">
        <v>22</v>
      </c>
      <c r="H493" s="25">
        <v>45323</v>
      </c>
      <c r="I493" s="67">
        <v>600</v>
      </c>
      <c r="J493" s="40" t="s">
        <v>20</v>
      </c>
      <c r="K493" s="44"/>
    </row>
    <row r="494" s="6" customFormat="1" ht="32" customHeight="1" spans="1:11">
      <c r="A494" s="21">
        <v>490</v>
      </c>
      <c r="B494" s="67" t="s">
        <v>271</v>
      </c>
      <c r="C494" s="67" t="s">
        <v>556</v>
      </c>
      <c r="D494" s="67" t="s">
        <v>575</v>
      </c>
      <c r="E494" s="67" t="s">
        <v>17</v>
      </c>
      <c r="F494" s="67" t="s">
        <v>18</v>
      </c>
      <c r="G494" s="67" t="s">
        <v>22</v>
      </c>
      <c r="H494" s="25">
        <v>45413</v>
      </c>
      <c r="I494" s="67">
        <v>600</v>
      </c>
      <c r="J494" s="40" t="s">
        <v>20</v>
      </c>
      <c r="K494" s="44"/>
    </row>
    <row r="495" s="6" customFormat="1" ht="32" customHeight="1" spans="1:11">
      <c r="A495" s="21">
        <v>491</v>
      </c>
      <c r="B495" s="67" t="s">
        <v>271</v>
      </c>
      <c r="C495" s="67" t="s">
        <v>556</v>
      </c>
      <c r="D495" s="67" t="s">
        <v>576</v>
      </c>
      <c r="E495" s="67" t="s">
        <v>17</v>
      </c>
      <c r="F495" s="67" t="s">
        <v>18</v>
      </c>
      <c r="G495" s="67" t="s">
        <v>22</v>
      </c>
      <c r="H495" s="25">
        <v>45323</v>
      </c>
      <c r="I495" s="67">
        <v>600</v>
      </c>
      <c r="J495" s="40" t="s">
        <v>20</v>
      </c>
      <c r="K495" s="44"/>
    </row>
    <row r="496" s="6" customFormat="1" ht="32" customHeight="1" spans="1:11">
      <c r="A496" s="21">
        <v>492</v>
      </c>
      <c r="B496" s="67" t="s">
        <v>271</v>
      </c>
      <c r="C496" s="67" t="s">
        <v>556</v>
      </c>
      <c r="D496" s="67" t="s">
        <v>577</v>
      </c>
      <c r="E496" s="67" t="s">
        <v>17</v>
      </c>
      <c r="F496" s="67" t="s">
        <v>18</v>
      </c>
      <c r="G496" s="67" t="s">
        <v>22</v>
      </c>
      <c r="H496" s="25">
        <v>45323</v>
      </c>
      <c r="I496" s="67">
        <v>600</v>
      </c>
      <c r="J496" s="40" t="s">
        <v>20</v>
      </c>
      <c r="K496" s="44"/>
    </row>
    <row r="497" s="6" customFormat="1" ht="32" customHeight="1" spans="1:11">
      <c r="A497" s="21">
        <v>493</v>
      </c>
      <c r="B497" s="67" t="s">
        <v>271</v>
      </c>
      <c r="C497" s="67" t="s">
        <v>556</v>
      </c>
      <c r="D497" s="67" t="s">
        <v>578</v>
      </c>
      <c r="E497" s="67" t="s">
        <v>17</v>
      </c>
      <c r="F497" s="67" t="s">
        <v>18</v>
      </c>
      <c r="G497" s="67" t="s">
        <v>22</v>
      </c>
      <c r="H497" s="25">
        <v>45323</v>
      </c>
      <c r="I497" s="67">
        <v>600</v>
      </c>
      <c r="J497" s="40" t="s">
        <v>20</v>
      </c>
      <c r="K497" s="44"/>
    </row>
    <row r="498" s="6" customFormat="1" ht="32" customHeight="1" spans="1:11">
      <c r="A498" s="21">
        <v>494</v>
      </c>
      <c r="B498" s="67" t="s">
        <v>271</v>
      </c>
      <c r="C498" s="67" t="s">
        <v>556</v>
      </c>
      <c r="D498" s="67" t="s">
        <v>579</v>
      </c>
      <c r="E498" s="67" t="s">
        <v>17</v>
      </c>
      <c r="F498" s="67" t="s">
        <v>18</v>
      </c>
      <c r="G498" s="67" t="s">
        <v>22</v>
      </c>
      <c r="H498" s="25">
        <v>45323</v>
      </c>
      <c r="I498" s="67">
        <v>600</v>
      </c>
      <c r="J498" s="40" t="s">
        <v>20</v>
      </c>
      <c r="K498" s="44"/>
    </row>
    <row r="499" s="6" customFormat="1" ht="32" customHeight="1" spans="1:11">
      <c r="A499" s="21">
        <v>495</v>
      </c>
      <c r="B499" s="67" t="s">
        <v>271</v>
      </c>
      <c r="C499" s="67" t="s">
        <v>556</v>
      </c>
      <c r="D499" s="67" t="s">
        <v>580</v>
      </c>
      <c r="E499" s="67" t="s">
        <v>17</v>
      </c>
      <c r="F499" s="67" t="s">
        <v>18</v>
      </c>
      <c r="G499" s="67" t="s">
        <v>22</v>
      </c>
      <c r="H499" s="25">
        <v>45323</v>
      </c>
      <c r="I499" s="67">
        <v>600</v>
      </c>
      <c r="J499" s="40" t="s">
        <v>20</v>
      </c>
      <c r="K499" s="44"/>
    </row>
    <row r="500" s="6" customFormat="1" ht="32" customHeight="1" spans="1:11">
      <c r="A500" s="21">
        <v>496</v>
      </c>
      <c r="B500" s="67" t="s">
        <v>271</v>
      </c>
      <c r="C500" s="67" t="s">
        <v>556</v>
      </c>
      <c r="D500" s="67" t="s">
        <v>581</v>
      </c>
      <c r="E500" s="67" t="s">
        <v>17</v>
      </c>
      <c r="F500" s="67" t="s">
        <v>18</v>
      </c>
      <c r="G500" s="67" t="s">
        <v>22</v>
      </c>
      <c r="H500" s="25">
        <v>45292</v>
      </c>
      <c r="I500" s="67">
        <v>600</v>
      </c>
      <c r="J500" s="40" t="s">
        <v>20</v>
      </c>
      <c r="K500" s="44"/>
    </row>
    <row r="501" s="6" customFormat="1" ht="32" customHeight="1" spans="1:11">
      <c r="A501" s="21">
        <v>497</v>
      </c>
      <c r="B501" s="67" t="s">
        <v>271</v>
      </c>
      <c r="C501" s="67" t="s">
        <v>556</v>
      </c>
      <c r="D501" s="67" t="s">
        <v>582</v>
      </c>
      <c r="E501" s="67" t="s">
        <v>17</v>
      </c>
      <c r="F501" s="67" t="s">
        <v>18</v>
      </c>
      <c r="G501" s="67" t="s">
        <v>22</v>
      </c>
      <c r="H501" s="25">
        <v>45323</v>
      </c>
      <c r="I501" s="67">
        <v>600</v>
      </c>
      <c r="J501" s="40" t="s">
        <v>20</v>
      </c>
      <c r="K501" s="44"/>
    </row>
    <row r="502" s="6" customFormat="1" ht="32" customHeight="1" spans="1:11">
      <c r="A502" s="21">
        <v>498</v>
      </c>
      <c r="B502" s="67" t="s">
        <v>271</v>
      </c>
      <c r="C502" s="67" t="s">
        <v>556</v>
      </c>
      <c r="D502" s="67" t="s">
        <v>583</v>
      </c>
      <c r="E502" s="67" t="s">
        <v>17</v>
      </c>
      <c r="F502" s="67" t="s">
        <v>18</v>
      </c>
      <c r="G502" s="67" t="s">
        <v>28</v>
      </c>
      <c r="H502" s="25">
        <v>45323</v>
      </c>
      <c r="I502" s="67">
        <v>800</v>
      </c>
      <c r="J502" s="40" t="s">
        <v>20</v>
      </c>
      <c r="K502" s="44"/>
    </row>
    <row r="503" s="6" customFormat="1" ht="32" customHeight="1" spans="1:11">
      <c r="A503" s="21">
        <v>499</v>
      </c>
      <c r="B503" s="67" t="s">
        <v>271</v>
      </c>
      <c r="C503" s="67" t="s">
        <v>556</v>
      </c>
      <c r="D503" s="67" t="s">
        <v>584</v>
      </c>
      <c r="E503" s="67" t="s">
        <v>17</v>
      </c>
      <c r="F503" s="67" t="s">
        <v>18</v>
      </c>
      <c r="G503" s="67" t="s">
        <v>585</v>
      </c>
      <c r="H503" s="25">
        <v>45323</v>
      </c>
      <c r="I503" s="67">
        <v>800</v>
      </c>
      <c r="J503" s="40" t="s">
        <v>20</v>
      </c>
      <c r="K503" s="44"/>
    </row>
    <row r="504" s="6" customFormat="1" ht="32" customHeight="1" spans="1:11">
      <c r="A504" s="21">
        <v>500</v>
      </c>
      <c r="B504" s="67" t="s">
        <v>271</v>
      </c>
      <c r="C504" s="67" t="s">
        <v>556</v>
      </c>
      <c r="D504" s="67" t="s">
        <v>586</v>
      </c>
      <c r="E504" s="67" t="s">
        <v>17</v>
      </c>
      <c r="F504" s="67" t="s">
        <v>18</v>
      </c>
      <c r="G504" s="67" t="s">
        <v>585</v>
      </c>
      <c r="H504" s="25">
        <v>45323</v>
      </c>
      <c r="I504" s="67">
        <v>800</v>
      </c>
      <c r="J504" s="40" t="s">
        <v>20</v>
      </c>
      <c r="K504" s="44"/>
    </row>
    <row r="505" s="6" customFormat="1" ht="32" customHeight="1" spans="1:11">
      <c r="A505" s="21">
        <v>501</v>
      </c>
      <c r="B505" s="67" t="s">
        <v>271</v>
      </c>
      <c r="C505" s="67" t="s">
        <v>556</v>
      </c>
      <c r="D505" s="67" t="s">
        <v>587</v>
      </c>
      <c r="E505" s="67" t="s">
        <v>17</v>
      </c>
      <c r="F505" s="67" t="s">
        <v>18</v>
      </c>
      <c r="G505" s="67" t="s">
        <v>22</v>
      </c>
      <c r="H505" s="25">
        <v>45323</v>
      </c>
      <c r="I505" s="67">
        <v>600</v>
      </c>
      <c r="J505" s="40" t="s">
        <v>20</v>
      </c>
      <c r="K505" s="44"/>
    </row>
    <row r="506" s="6" customFormat="1" ht="32" customHeight="1" spans="1:11">
      <c r="A506" s="21">
        <v>502</v>
      </c>
      <c r="B506" s="67" t="s">
        <v>271</v>
      </c>
      <c r="C506" s="67" t="s">
        <v>556</v>
      </c>
      <c r="D506" s="67" t="s">
        <v>588</v>
      </c>
      <c r="E506" s="67" t="s">
        <v>17</v>
      </c>
      <c r="F506" s="67" t="s">
        <v>18</v>
      </c>
      <c r="G506" s="67" t="s">
        <v>22</v>
      </c>
      <c r="H506" s="25">
        <v>45323</v>
      </c>
      <c r="I506" s="67">
        <v>600</v>
      </c>
      <c r="J506" s="40" t="s">
        <v>20</v>
      </c>
      <c r="K506" s="44"/>
    </row>
    <row r="507" s="6" customFormat="1" ht="32" customHeight="1" spans="1:11">
      <c r="A507" s="21">
        <v>503</v>
      </c>
      <c r="B507" s="67" t="s">
        <v>271</v>
      </c>
      <c r="C507" s="67" t="s">
        <v>556</v>
      </c>
      <c r="D507" s="67" t="s">
        <v>589</v>
      </c>
      <c r="E507" s="67" t="s">
        <v>17</v>
      </c>
      <c r="F507" s="67" t="s">
        <v>18</v>
      </c>
      <c r="G507" s="67" t="s">
        <v>22</v>
      </c>
      <c r="H507" s="25">
        <v>45413</v>
      </c>
      <c r="I507" s="67">
        <v>600</v>
      </c>
      <c r="J507" s="40" t="s">
        <v>20</v>
      </c>
      <c r="K507" s="44"/>
    </row>
    <row r="508" s="6" customFormat="1" ht="32" customHeight="1" spans="1:11">
      <c r="A508" s="21">
        <v>504</v>
      </c>
      <c r="B508" s="67" t="s">
        <v>271</v>
      </c>
      <c r="C508" s="67" t="s">
        <v>556</v>
      </c>
      <c r="D508" s="67" t="s">
        <v>590</v>
      </c>
      <c r="E508" s="67" t="s">
        <v>17</v>
      </c>
      <c r="F508" s="67" t="s">
        <v>18</v>
      </c>
      <c r="G508" s="67" t="s">
        <v>22</v>
      </c>
      <c r="H508" s="25">
        <v>45323</v>
      </c>
      <c r="I508" s="67">
        <v>600</v>
      </c>
      <c r="J508" s="40" t="s">
        <v>20</v>
      </c>
      <c r="K508" s="44"/>
    </row>
    <row r="509" s="6" customFormat="1" ht="32" customHeight="1" spans="1:11">
      <c r="A509" s="21">
        <v>505</v>
      </c>
      <c r="B509" s="67" t="s">
        <v>271</v>
      </c>
      <c r="C509" s="67" t="s">
        <v>556</v>
      </c>
      <c r="D509" s="67" t="s">
        <v>591</v>
      </c>
      <c r="E509" s="67" t="s">
        <v>17</v>
      </c>
      <c r="F509" s="67" t="s">
        <v>18</v>
      </c>
      <c r="G509" s="67" t="s">
        <v>353</v>
      </c>
      <c r="H509" s="25">
        <v>45352</v>
      </c>
      <c r="I509" s="67">
        <v>800</v>
      </c>
      <c r="J509" s="40" t="s">
        <v>20</v>
      </c>
      <c r="K509" s="44"/>
    </row>
    <row r="510" s="6" customFormat="1" ht="32" customHeight="1" spans="1:11">
      <c r="A510" s="21">
        <v>506</v>
      </c>
      <c r="B510" s="67" t="s">
        <v>271</v>
      </c>
      <c r="C510" s="67" t="s">
        <v>556</v>
      </c>
      <c r="D510" s="67" t="s">
        <v>592</v>
      </c>
      <c r="E510" s="67" t="s">
        <v>17</v>
      </c>
      <c r="F510" s="67" t="s">
        <v>18</v>
      </c>
      <c r="G510" s="67" t="s">
        <v>22</v>
      </c>
      <c r="H510" s="25">
        <v>45352</v>
      </c>
      <c r="I510" s="67">
        <v>600</v>
      </c>
      <c r="J510" s="40" t="s">
        <v>20</v>
      </c>
      <c r="K510" s="44"/>
    </row>
    <row r="511" s="6" customFormat="1" ht="32" customHeight="1" spans="1:11">
      <c r="A511" s="21">
        <v>507</v>
      </c>
      <c r="B511" s="67" t="s">
        <v>271</v>
      </c>
      <c r="C511" s="67" t="s">
        <v>556</v>
      </c>
      <c r="D511" s="67" t="s">
        <v>593</v>
      </c>
      <c r="E511" s="67" t="s">
        <v>17</v>
      </c>
      <c r="F511" s="67" t="s">
        <v>18</v>
      </c>
      <c r="G511" s="67" t="s">
        <v>22</v>
      </c>
      <c r="H511" s="25">
        <v>45352</v>
      </c>
      <c r="I511" s="67">
        <v>600</v>
      </c>
      <c r="J511" s="40" t="s">
        <v>20</v>
      </c>
      <c r="K511" s="44"/>
    </row>
    <row r="512" s="6" customFormat="1" ht="32" customHeight="1" spans="1:11">
      <c r="A512" s="21">
        <v>508</v>
      </c>
      <c r="B512" s="67" t="s">
        <v>271</v>
      </c>
      <c r="C512" s="67" t="s">
        <v>556</v>
      </c>
      <c r="D512" s="67" t="s">
        <v>594</v>
      </c>
      <c r="E512" s="67" t="s">
        <v>17</v>
      </c>
      <c r="F512" s="67" t="s">
        <v>18</v>
      </c>
      <c r="G512" s="67" t="s">
        <v>199</v>
      </c>
      <c r="H512" s="25">
        <v>45352</v>
      </c>
      <c r="I512" s="67">
        <v>800</v>
      </c>
      <c r="J512" s="40" t="s">
        <v>20</v>
      </c>
      <c r="K512" s="44"/>
    </row>
    <row r="513" s="6" customFormat="1" ht="32" customHeight="1" spans="1:11">
      <c r="A513" s="21">
        <v>509</v>
      </c>
      <c r="B513" s="67" t="s">
        <v>271</v>
      </c>
      <c r="C513" s="67" t="s">
        <v>556</v>
      </c>
      <c r="D513" s="67" t="s">
        <v>595</v>
      </c>
      <c r="E513" s="67" t="s">
        <v>17</v>
      </c>
      <c r="F513" s="67" t="s">
        <v>18</v>
      </c>
      <c r="G513" s="67" t="s">
        <v>22</v>
      </c>
      <c r="H513" s="25">
        <v>45352</v>
      </c>
      <c r="I513" s="67">
        <v>600</v>
      </c>
      <c r="J513" s="40" t="s">
        <v>20</v>
      </c>
      <c r="K513" s="44"/>
    </row>
    <row r="514" s="6" customFormat="1" ht="32" customHeight="1" spans="1:11">
      <c r="A514" s="21">
        <v>510</v>
      </c>
      <c r="B514" s="67" t="s">
        <v>271</v>
      </c>
      <c r="C514" s="67" t="s">
        <v>556</v>
      </c>
      <c r="D514" s="67" t="s">
        <v>596</v>
      </c>
      <c r="E514" s="67" t="s">
        <v>17</v>
      </c>
      <c r="F514" s="67" t="s">
        <v>18</v>
      </c>
      <c r="G514" s="67" t="s">
        <v>22</v>
      </c>
      <c r="H514" s="25">
        <v>45292</v>
      </c>
      <c r="I514" s="67">
        <v>600</v>
      </c>
      <c r="J514" s="40" t="s">
        <v>20</v>
      </c>
      <c r="K514" s="44"/>
    </row>
    <row r="515" s="6" customFormat="1" ht="32" customHeight="1" spans="1:11">
      <c r="A515" s="21">
        <v>511</v>
      </c>
      <c r="B515" s="67" t="s">
        <v>271</v>
      </c>
      <c r="C515" s="67" t="s">
        <v>556</v>
      </c>
      <c r="D515" s="67" t="s">
        <v>597</v>
      </c>
      <c r="E515" s="67" t="s">
        <v>17</v>
      </c>
      <c r="F515" s="67" t="s">
        <v>18</v>
      </c>
      <c r="G515" s="67" t="s">
        <v>22</v>
      </c>
      <c r="H515" s="25">
        <v>45292</v>
      </c>
      <c r="I515" s="67">
        <v>600</v>
      </c>
      <c r="J515" s="40" t="s">
        <v>20</v>
      </c>
      <c r="K515" s="44"/>
    </row>
    <row r="516" s="6" customFormat="1" ht="32" customHeight="1" spans="1:11">
      <c r="A516" s="21">
        <v>512</v>
      </c>
      <c r="B516" s="67" t="s">
        <v>271</v>
      </c>
      <c r="C516" s="67" t="s">
        <v>556</v>
      </c>
      <c r="D516" s="67" t="s">
        <v>598</v>
      </c>
      <c r="E516" s="67" t="s">
        <v>17</v>
      </c>
      <c r="F516" s="67" t="s">
        <v>18</v>
      </c>
      <c r="G516" s="67" t="s">
        <v>22</v>
      </c>
      <c r="H516" s="25">
        <v>45323</v>
      </c>
      <c r="I516" s="67">
        <v>600</v>
      </c>
      <c r="J516" s="40" t="s">
        <v>20</v>
      </c>
      <c r="K516" s="44"/>
    </row>
    <row r="517" s="6" customFormat="1" ht="32" customHeight="1" spans="1:11">
      <c r="A517" s="21">
        <v>513</v>
      </c>
      <c r="B517" s="67" t="s">
        <v>271</v>
      </c>
      <c r="C517" s="67" t="s">
        <v>556</v>
      </c>
      <c r="D517" s="67" t="s">
        <v>599</v>
      </c>
      <c r="E517" s="67" t="s">
        <v>17</v>
      </c>
      <c r="F517" s="67" t="s">
        <v>18</v>
      </c>
      <c r="G517" s="67" t="s">
        <v>22</v>
      </c>
      <c r="H517" s="25">
        <v>45323</v>
      </c>
      <c r="I517" s="67">
        <v>600</v>
      </c>
      <c r="J517" s="40" t="s">
        <v>20</v>
      </c>
      <c r="K517" s="44"/>
    </row>
    <row r="518" s="6" customFormat="1" ht="32" customHeight="1" spans="1:11">
      <c r="A518" s="21">
        <v>514</v>
      </c>
      <c r="B518" s="67" t="s">
        <v>271</v>
      </c>
      <c r="C518" s="67" t="s">
        <v>556</v>
      </c>
      <c r="D518" s="67" t="s">
        <v>600</v>
      </c>
      <c r="E518" s="67" t="s">
        <v>17</v>
      </c>
      <c r="F518" s="67" t="s">
        <v>18</v>
      </c>
      <c r="G518" s="67" t="s">
        <v>561</v>
      </c>
      <c r="H518" s="25">
        <v>45323</v>
      </c>
      <c r="I518" s="67">
        <v>800</v>
      </c>
      <c r="J518" s="40" t="s">
        <v>20</v>
      </c>
      <c r="K518" s="44"/>
    </row>
    <row r="519" s="6" customFormat="1" ht="32" customHeight="1" spans="1:11">
      <c r="A519" s="21">
        <v>515</v>
      </c>
      <c r="B519" s="67" t="s">
        <v>271</v>
      </c>
      <c r="C519" s="67" t="s">
        <v>556</v>
      </c>
      <c r="D519" s="67" t="s">
        <v>601</v>
      </c>
      <c r="E519" s="67" t="s">
        <v>17</v>
      </c>
      <c r="F519" s="67" t="s">
        <v>18</v>
      </c>
      <c r="G519" s="67" t="s">
        <v>28</v>
      </c>
      <c r="H519" s="25">
        <v>45323</v>
      </c>
      <c r="I519" s="67">
        <v>800</v>
      </c>
      <c r="J519" s="40" t="s">
        <v>20</v>
      </c>
      <c r="K519" s="44"/>
    </row>
    <row r="520" s="6" customFormat="1" ht="32" customHeight="1" spans="1:11">
      <c r="A520" s="21">
        <v>516</v>
      </c>
      <c r="B520" s="67" t="s">
        <v>271</v>
      </c>
      <c r="C520" s="67" t="s">
        <v>556</v>
      </c>
      <c r="D520" s="67" t="s">
        <v>602</v>
      </c>
      <c r="E520" s="67" t="s">
        <v>17</v>
      </c>
      <c r="F520" s="67" t="s">
        <v>18</v>
      </c>
      <c r="G520" s="67" t="s">
        <v>28</v>
      </c>
      <c r="H520" s="25">
        <v>45323</v>
      </c>
      <c r="I520" s="67">
        <v>800</v>
      </c>
      <c r="J520" s="40" t="s">
        <v>20</v>
      </c>
      <c r="K520" s="44"/>
    </row>
    <row r="521" s="6" customFormat="1" ht="32" customHeight="1" spans="1:11">
      <c r="A521" s="21">
        <v>517</v>
      </c>
      <c r="B521" s="67" t="s">
        <v>271</v>
      </c>
      <c r="C521" s="67" t="s">
        <v>556</v>
      </c>
      <c r="D521" s="67" t="s">
        <v>603</v>
      </c>
      <c r="E521" s="67" t="s">
        <v>17</v>
      </c>
      <c r="F521" s="67" t="s">
        <v>18</v>
      </c>
      <c r="G521" s="67" t="s">
        <v>28</v>
      </c>
      <c r="H521" s="25">
        <v>45323</v>
      </c>
      <c r="I521" s="67">
        <v>800</v>
      </c>
      <c r="J521" s="40" t="s">
        <v>20</v>
      </c>
      <c r="K521" s="44"/>
    </row>
    <row r="522" s="6" customFormat="1" ht="32" customHeight="1" spans="1:11">
      <c r="A522" s="21">
        <v>518</v>
      </c>
      <c r="B522" s="67" t="s">
        <v>271</v>
      </c>
      <c r="C522" s="67" t="s">
        <v>556</v>
      </c>
      <c r="D522" s="67" t="s">
        <v>604</v>
      </c>
      <c r="E522" s="67" t="s">
        <v>17</v>
      </c>
      <c r="F522" s="67" t="s">
        <v>18</v>
      </c>
      <c r="G522" s="67" t="s">
        <v>353</v>
      </c>
      <c r="H522" s="25">
        <v>45292</v>
      </c>
      <c r="I522" s="67">
        <v>800</v>
      </c>
      <c r="J522" s="40" t="s">
        <v>20</v>
      </c>
      <c r="K522" s="44"/>
    </row>
    <row r="523" s="6" customFormat="1" ht="32" customHeight="1" spans="1:11">
      <c r="A523" s="21">
        <v>519</v>
      </c>
      <c r="B523" s="67" t="s">
        <v>271</v>
      </c>
      <c r="C523" s="67" t="s">
        <v>556</v>
      </c>
      <c r="D523" s="67" t="s">
        <v>605</v>
      </c>
      <c r="E523" s="67" t="s">
        <v>17</v>
      </c>
      <c r="F523" s="67" t="s">
        <v>18</v>
      </c>
      <c r="G523" s="67" t="s">
        <v>353</v>
      </c>
      <c r="H523" s="25">
        <v>45292</v>
      </c>
      <c r="I523" s="67">
        <v>800</v>
      </c>
      <c r="J523" s="40" t="s">
        <v>20</v>
      </c>
      <c r="K523" s="44"/>
    </row>
    <row r="524" s="6" customFormat="1" ht="32" customHeight="1" spans="1:11">
      <c r="A524" s="21">
        <v>520</v>
      </c>
      <c r="B524" s="67" t="s">
        <v>271</v>
      </c>
      <c r="C524" s="67" t="s">
        <v>556</v>
      </c>
      <c r="D524" s="67" t="s">
        <v>606</v>
      </c>
      <c r="E524" s="67" t="s">
        <v>17</v>
      </c>
      <c r="F524" s="67" t="s">
        <v>18</v>
      </c>
      <c r="G524" s="67" t="s">
        <v>93</v>
      </c>
      <c r="H524" s="25">
        <v>45352</v>
      </c>
      <c r="I524" s="67">
        <v>800</v>
      </c>
      <c r="J524" s="40" t="s">
        <v>20</v>
      </c>
      <c r="K524" s="44"/>
    </row>
    <row r="525" s="6" customFormat="1" ht="32" customHeight="1" spans="1:11">
      <c r="A525" s="21">
        <v>521</v>
      </c>
      <c r="B525" s="67" t="s">
        <v>271</v>
      </c>
      <c r="C525" s="67" t="s">
        <v>556</v>
      </c>
      <c r="D525" s="67" t="s">
        <v>607</v>
      </c>
      <c r="E525" s="67" t="s">
        <v>17</v>
      </c>
      <c r="F525" s="67" t="s">
        <v>18</v>
      </c>
      <c r="G525" s="67" t="s">
        <v>22</v>
      </c>
      <c r="H525" s="25">
        <v>45323</v>
      </c>
      <c r="I525" s="67">
        <v>600</v>
      </c>
      <c r="J525" s="40" t="s">
        <v>20</v>
      </c>
      <c r="K525" s="44"/>
    </row>
    <row r="526" s="6" customFormat="1" ht="32" customHeight="1" spans="1:11">
      <c r="A526" s="21">
        <v>522</v>
      </c>
      <c r="B526" s="67" t="s">
        <v>271</v>
      </c>
      <c r="C526" s="67" t="s">
        <v>556</v>
      </c>
      <c r="D526" s="67" t="s">
        <v>608</v>
      </c>
      <c r="E526" s="67" t="s">
        <v>17</v>
      </c>
      <c r="F526" s="67" t="s">
        <v>18</v>
      </c>
      <c r="G526" s="67" t="s">
        <v>28</v>
      </c>
      <c r="H526" s="25">
        <v>45323</v>
      </c>
      <c r="I526" s="67">
        <v>800</v>
      </c>
      <c r="J526" s="40" t="s">
        <v>20</v>
      </c>
      <c r="K526" s="44"/>
    </row>
    <row r="527" s="6" customFormat="1" ht="32" customHeight="1" spans="1:11">
      <c r="A527" s="21">
        <v>523</v>
      </c>
      <c r="B527" s="67" t="s">
        <v>271</v>
      </c>
      <c r="C527" s="67" t="s">
        <v>556</v>
      </c>
      <c r="D527" s="67" t="s">
        <v>609</v>
      </c>
      <c r="E527" s="67" t="s">
        <v>17</v>
      </c>
      <c r="F527" s="67" t="s">
        <v>18</v>
      </c>
      <c r="G527" s="67" t="s">
        <v>22</v>
      </c>
      <c r="H527" s="25">
        <v>45323</v>
      </c>
      <c r="I527" s="67">
        <v>600</v>
      </c>
      <c r="J527" s="40" t="s">
        <v>20</v>
      </c>
      <c r="K527" s="44"/>
    </row>
    <row r="528" s="6" customFormat="1" ht="32" customHeight="1" spans="1:11">
      <c r="A528" s="21">
        <v>524</v>
      </c>
      <c r="B528" s="67" t="s">
        <v>271</v>
      </c>
      <c r="C528" s="67" t="s">
        <v>556</v>
      </c>
      <c r="D528" s="67" t="s">
        <v>610</v>
      </c>
      <c r="E528" s="67" t="s">
        <v>17</v>
      </c>
      <c r="F528" s="67" t="s">
        <v>18</v>
      </c>
      <c r="G528" s="67" t="s">
        <v>22</v>
      </c>
      <c r="H528" s="25">
        <v>45323</v>
      </c>
      <c r="I528" s="67">
        <v>600</v>
      </c>
      <c r="J528" s="40" t="s">
        <v>20</v>
      </c>
      <c r="K528" s="44"/>
    </row>
    <row r="529" s="6" customFormat="1" ht="32" customHeight="1" spans="1:11">
      <c r="A529" s="21">
        <v>525</v>
      </c>
      <c r="B529" s="67" t="s">
        <v>271</v>
      </c>
      <c r="C529" s="67" t="s">
        <v>556</v>
      </c>
      <c r="D529" s="67" t="s">
        <v>611</v>
      </c>
      <c r="E529" s="67" t="s">
        <v>17</v>
      </c>
      <c r="F529" s="67" t="s">
        <v>18</v>
      </c>
      <c r="G529" s="67" t="s">
        <v>22</v>
      </c>
      <c r="H529" s="25">
        <v>45323</v>
      </c>
      <c r="I529" s="67">
        <v>600</v>
      </c>
      <c r="J529" s="40" t="s">
        <v>20</v>
      </c>
      <c r="K529" s="44"/>
    </row>
    <row r="530" s="6" customFormat="1" ht="32" customHeight="1" spans="1:11">
      <c r="A530" s="21">
        <v>526</v>
      </c>
      <c r="B530" s="67" t="s">
        <v>271</v>
      </c>
      <c r="C530" s="67" t="s">
        <v>556</v>
      </c>
      <c r="D530" s="67" t="s">
        <v>612</v>
      </c>
      <c r="E530" s="67" t="s">
        <v>17</v>
      </c>
      <c r="F530" s="67" t="s">
        <v>18</v>
      </c>
      <c r="G530" s="67" t="s">
        <v>22</v>
      </c>
      <c r="H530" s="25">
        <v>45323</v>
      </c>
      <c r="I530" s="67">
        <v>600</v>
      </c>
      <c r="J530" s="40" t="s">
        <v>20</v>
      </c>
      <c r="K530" s="44"/>
    </row>
    <row r="531" s="6" customFormat="1" ht="32" customHeight="1" spans="1:11">
      <c r="A531" s="21">
        <v>527</v>
      </c>
      <c r="B531" s="67" t="s">
        <v>271</v>
      </c>
      <c r="C531" s="67" t="s">
        <v>556</v>
      </c>
      <c r="D531" s="67" t="s">
        <v>613</v>
      </c>
      <c r="E531" s="67" t="s">
        <v>17</v>
      </c>
      <c r="F531" s="67" t="s">
        <v>18</v>
      </c>
      <c r="G531" s="67" t="s">
        <v>22</v>
      </c>
      <c r="H531" s="25">
        <v>45323</v>
      </c>
      <c r="I531" s="67">
        <v>600</v>
      </c>
      <c r="J531" s="40" t="s">
        <v>20</v>
      </c>
      <c r="K531" s="44"/>
    </row>
    <row r="532" s="6" customFormat="1" ht="32" customHeight="1" spans="1:11">
      <c r="A532" s="21">
        <v>528</v>
      </c>
      <c r="B532" s="67" t="s">
        <v>271</v>
      </c>
      <c r="C532" s="67" t="s">
        <v>556</v>
      </c>
      <c r="D532" s="67" t="s">
        <v>614</v>
      </c>
      <c r="E532" s="67" t="s">
        <v>17</v>
      </c>
      <c r="F532" s="67" t="s">
        <v>18</v>
      </c>
      <c r="G532" s="67" t="s">
        <v>615</v>
      </c>
      <c r="H532" s="25">
        <v>45352</v>
      </c>
      <c r="I532" s="67">
        <v>800</v>
      </c>
      <c r="J532" s="40" t="s">
        <v>20</v>
      </c>
      <c r="K532" s="44"/>
    </row>
    <row r="533" s="6" customFormat="1" ht="32" customHeight="1" spans="1:11">
      <c r="A533" s="21">
        <v>529</v>
      </c>
      <c r="B533" s="67" t="s">
        <v>271</v>
      </c>
      <c r="C533" s="67" t="s">
        <v>556</v>
      </c>
      <c r="D533" s="67" t="s">
        <v>616</v>
      </c>
      <c r="E533" s="67" t="s">
        <v>17</v>
      </c>
      <c r="F533" s="67" t="s">
        <v>18</v>
      </c>
      <c r="G533" s="67" t="s">
        <v>252</v>
      </c>
      <c r="H533" s="25">
        <v>45323</v>
      </c>
      <c r="I533" s="67">
        <v>800</v>
      </c>
      <c r="J533" s="40" t="s">
        <v>20</v>
      </c>
      <c r="K533" s="44"/>
    </row>
    <row r="534" s="6" customFormat="1" ht="32" customHeight="1" spans="1:11">
      <c r="A534" s="21">
        <v>530</v>
      </c>
      <c r="B534" s="67" t="s">
        <v>271</v>
      </c>
      <c r="C534" s="67" t="s">
        <v>556</v>
      </c>
      <c r="D534" s="67" t="s">
        <v>617</v>
      </c>
      <c r="E534" s="67" t="s">
        <v>17</v>
      </c>
      <c r="F534" s="67" t="s">
        <v>18</v>
      </c>
      <c r="G534" s="67" t="s">
        <v>252</v>
      </c>
      <c r="H534" s="25">
        <v>45323</v>
      </c>
      <c r="I534" s="67">
        <v>800</v>
      </c>
      <c r="J534" s="40" t="s">
        <v>20</v>
      </c>
      <c r="K534" s="44"/>
    </row>
    <row r="535" s="6" customFormat="1" ht="32" customHeight="1" spans="1:11">
      <c r="A535" s="21">
        <v>531</v>
      </c>
      <c r="B535" s="67" t="s">
        <v>271</v>
      </c>
      <c r="C535" s="67" t="s">
        <v>556</v>
      </c>
      <c r="D535" s="67" t="s">
        <v>618</v>
      </c>
      <c r="E535" s="67" t="s">
        <v>17</v>
      </c>
      <c r="F535" s="67" t="s">
        <v>18</v>
      </c>
      <c r="G535" s="67" t="s">
        <v>22</v>
      </c>
      <c r="H535" s="25">
        <v>45383</v>
      </c>
      <c r="I535" s="67">
        <v>600</v>
      </c>
      <c r="J535" s="40" t="s">
        <v>20</v>
      </c>
      <c r="K535" s="44"/>
    </row>
    <row r="536" s="6" customFormat="1" ht="32" customHeight="1" spans="1:11">
      <c r="A536" s="21">
        <v>532</v>
      </c>
      <c r="B536" s="67" t="s">
        <v>271</v>
      </c>
      <c r="C536" s="67" t="s">
        <v>556</v>
      </c>
      <c r="D536" s="67" t="s">
        <v>619</v>
      </c>
      <c r="E536" s="67" t="s">
        <v>17</v>
      </c>
      <c r="F536" s="67" t="s">
        <v>18</v>
      </c>
      <c r="G536" s="67" t="s">
        <v>561</v>
      </c>
      <c r="H536" s="25">
        <v>45352</v>
      </c>
      <c r="I536" s="67">
        <v>800</v>
      </c>
      <c r="J536" s="40" t="s">
        <v>20</v>
      </c>
      <c r="K536" s="44"/>
    </row>
    <row r="537" s="6" customFormat="1" ht="32" customHeight="1" spans="1:11">
      <c r="A537" s="21">
        <v>533</v>
      </c>
      <c r="B537" s="67" t="s">
        <v>271</v>
      </c>
      <c r="C537" s="67" t="s">
        <v>556</v>
      </c>
      <c r="D537" s="67" t="s">
        <v>620</v>
      </c>
      <c r="E537" s="67" t="s">
        <v>17</v>
      </c>
      <c r="F537" s="67" t="s">
        <v>18</v>
      </c>
      <c r="G537" s="67" t="s">
        <v>561</v>
      </c>
      <c r="H537" s="25">
        <v>45352</v>
      </c>
      <c r="I537" s="67">
        <v>800</v>
      </c>
      <c r="J537" s="40" t="s">
        <v>20</v>
      </c>
      <c r="K537" s="44"/>
    </row>
    <row r="538" s="6" customFormat="1" ht="32" customHeight="1" spans="1:11">
      <c r="A538" s="21">
        <v>534</v>
      </c>
      <c r="B538" s="67" t="s">
        <v>271</v>
      </c>
      <c r="C538" s="67" t="s">
        <v>556</v>
      </c>
      <c r="D538" s="67" t="s">
        <v>621</v>
      </c>
      <c r="E538" s="67" t="s">
        <v>17</v>
      </c>
      <c r="F538" s="67" t="s">
        <v>18</v>
      </c>
      <c r="G538" s="67" t="s">
        <v>22</v>
      </c>
      <c r="H538" s="25">
        <v>45323</v>
      </c>
      <c r="I538" s="67">
        <v>600</v>
      </c>
      <c r="J538" s="40" t="s">
        <v>20</v>
      </c>
      <c r="K538" s="44"/>
    </row>
    <row r="539" s="6" customFormat="1" ht="32" customHeight="1" spans="1:11">
      <c r="A539" s="21">
        <v>535</v>
      </c>
      <c r="B539" s="67" t="s">
        <v>271</v>
      </c>
      <c r="C539" s="67" t="s">
        <v>556</v>
      </c>
      <c r="D539" s="67" t="s">
        <v>622</v>
      </c>
      <c r="E539" s="67" t="s">
        <v>17</v>
      </c>
      <c r="F539" s="67" t="s">
        <v>18</v>
      </c>
      <c r="G539" s="67" t="s">
        <v>28</v>
      </c>
      <c r="H539" s="25">
        <v>45383</v>
      </c>
      <c r="I539" s="67">
        <v>800</v>
      </c>
      <c r="J539" s="40" t="s">
        <v>20</v>
      </c>
      <c r="K539" s="44"/>
    </row>
    <row r="540" s="6" customFormat="1" ht="32" customHeight="1" spans="1:11">
      <c r="A540" s="21">
        <v>536</v>
      </c>
      <c r="B540" s="67" t="s">
        <v>271</v>
      </c>
      <c r="C540" s="67" t="s">
        <v>556</v>
      </c>
      <c r="D540" s="67" t="s">
        <v>623</v>
      </c>
      <c r="E540" s="67" t="s">
        <v>17</v>
      </c>
      <c r="F540" s="67" t="s">
        <v>18</v>
      </c>
      <c r="G540" s="67" t="s">
        <v>22</v>
      </c>
      <c r="H540" s="25">
        <v>45352</v>
      </c>
      <c r="I540" s="67">
        <v>600</v>
      </c>
      <c r="J540" s="40" t="s">
        <v>20</v>
      </c>
      <c r="K540" s="44"/>
    </row>
    <row r="541" s="6" customFormat="1" ht="32" customHeight="1" spans="1:11">
      <c r="A541" s="21">
        <v>537</v>
      </c>
      <c r="B541" s="67" t="s">
        <v>271</v>
      </c>
      <c r="C541" s="67" t="s">
        <v>556</v>
      </c>
      <c r="D541" s="67" t="s">
        <v>624</v>
      </c>
      <c r="E541" s="67" t="s">
        <v>17</v>
      </c>
      <c r="F541" s="67" t="s">
        <v>18</v>
      </c>
      <c r="G541" s="67" t="s">
        <v>19</v>
      </c>
      <c r="H541" s="25">
        <v>45444</v>
      </c>
      <c r="I541" s="67">
        <v>800</v>
      </c>
      <c r="J541" s="40" t="s">
        <v>20</v>
      </c>
      <c r="K541" s="44"/>
    </row>
    <row r="542" s="6" customFormat="1" ht="32" customHeight="1" spans="1:11">
      <c r="A542" s="21">
        <v>538</v>
      </c>
      <c r="B542" s="67" t="s">
        <v>271</v>
      </c>
      <c r="C542" s="67" t="s">
        <v>556</v>
      </c>
      <c r="D542" s="67" t="s">
        <v>625</v>
      </c>
      <c r="E542" s="67" t="s">
        <v>17</v>
      </c>
      <c r="F542" s="67" t="s">
        <v>18</v>
      </c>
      <c r="G542" s="67" t="s">
        <v>22</v>
      </c>
      <c r="H542" s="25">
        <v>45413</v>
      </c>
      <c r="I542" s="67">
        <v>600</v>
      </c>
      <c r="J542" s="40" t="s">
        <v>20</v>
      </c>
      <c r="K542" s="44"/>
    </row>
    <row r="543" s="6" customFormat="1" ht="32" customHeight="1" spans="1:11">
      <c r="A543" s="21">
        <v>539</v>
      </c>
      <c r="B543" s="67" t="s">
        <v>271</v>
      </c>
      <c r="C543" s="67" t="s">
        <v>556</v>
      </c>
      <c r="D543" s="67" t="s">
        <v>626</v>
      </c>
      <c r="E543" s="67" t="s">
        <v>17</v>
      </c>
      <c r="F543" s="67" t="s">
        <v>18</v>
      </c>
      <c r="G543" s="67" t="s">
        <v>22</v>
      </c>
      <c r="H543" s="25">
        <v>45413</v>
      </c>
      <c r="I543" s="67">
        <v>600</v>
      </c>
      <c r="J543" s="40" t="s">
        <v>20</v>
      </c>
      <c r="K543" s="44"/>
    </row>
    <row r="544" s="6" customFormat="1" ht="32" customHeight="1" spans="1:11">
      <c r="A544" s="21">
        <v>540</v>
      </c>
      <c r="B544" s="67" t="s">
        <v>271</v>
      </c>
      <c r="C544" s="67" t="s">
        <v>556</v>
      </c>
      <c r="D544" s="67" t="s">
        <v>627</v>
      </c>
      <c r="E544" s="67" t="s">
        <v>17</v>
      </c>
      <c r="F544" s="67" t="s">
        <v>18</v>
      </c>
      <c r="G544" s="67" t="s">
        <v>22</v>
      </c>
      <c r="H544" s="25">
        <v>45323</v>
      </c>
      <c r="I544" s="67">
        <v>600</v>
      </c>
      <c r="J544" s="40" t="s">
        <v>20</v>
      </c>
      <c r="K544" s="44"/>
    </row>
    <row r="545" s="6" customFormat="1" ht="32" customHeight="1" spans="1:11">
      <c r="A545" s="21">
        <v>541</v>
      </c>
      <c r="B545" s="67" t="s">
        <v>271</v>
      </c>
      <c r="C545" s="67" t="s">
        <v>556</v>
      </c>
      <c r="D545" s="67" t="s">
        <v>628</v>
      </c>
      <c r="E545" s="67" t="s">
        <v>17</v>
      </c>
      <c r="F545" s="67" t="s">
        <v>18</v>
      </c>
      <c r="G545" s="67" t="s">
        <v>22</v>
      </c>
      <c r="H545" s="25">
        <v>45323</v>
      </c>
      <c r="I545" s="67">
        <v>600</v>
      </c>
      <c r="J545" s="40" t="s">
        <v>20</v>
      </c>
      <c r="K545" s="44"/>
    </row>
    <row r="546" s="6" customFormat="1" ht="32.25" customHeight="1" spans="1:11">
      <c r="A546" s="21">
        <v>542</v>
      </c>
      <c r="B546" s="67" t="s">
        <v>271</v>
      </c>
      <c r="C546" s="67" t="s">
        <v>556</v>
      </c>
      <c r="D546" s="67" t="s">
        <v>629</v>
      </c>
      <c r="E546" s="67" t="s">
        <v>17</v>
      </c>
      <c r="F546" s="67" t="s">
        <v>18</v>
      </c>
      <c r="G546" s="67" t="s">
        <v>19</v>
      </c>
      <c r="H546" s="25">
        <v>45292</v>
      </c>
      <c r="I546" s="67">
        <v>800</v>
      </c>
      <c r="J546" s="40" t="s">
        <v>20</v>
      </c>
      <c r="K546" s="44"/>
    </row>
    <row r="547" s="6" customFormat="1" ht="32.25" customHeight="1" spans="1:11">
      <c r="A547" s="21">
        <v>543</v>
      </c>
      <c r="B547" s="67" t="s">
        <v>271</v>
      </c>
      <c r="C547" s="67" t="s">
        <v>556</v>
      </c>
      <c r="D547" s="67" t="s">
        <v>630</v>
      </c>
      <c r="E547" s="67" t="s">
        <v>17</v>
      </c>
      <c r="F547" s="67" t="s">
        <v>18</v>
      </c>
      <c r="G547" s="67" t="s">
        <v>28</v>
      </c>
      <c r="H547" s="25">
        <v>45383</v>
      </c>
      <c r="I547" s="67">
        <v>800</v>
      </c>
      <c r="J547" s="40" t="s">
        <v>20</v>
      </c>
      <c r="K547" s="44"/>
    </row>
    <row r="548" s="6" customFormat="1" ht="32.25" customHeight="1" spans="1:11">
      <c r="A548" s="21">
        <v>544</v>
      </c>
      <c r="B548" s="67" t="s">
        <v>271</v>
      </c>
      <c r="C548" s="67" t="s">
        <v>556</v>
      </c>
      <c r="D548" s="67" t="s">
        <v>631</v>
      </c>
      <c r="E548" s="67" t="s">
        <v>17</v>
      </c>
      <c r="F548" s="67" t="s">
        <v>18</v>
      </c>
      <c r="G548" s="67" t="s">
        <v>252</v>
      </c>
      <c r="H548" s="25">
        <v>45323</v>
      </c>
      <c r="I548" s="67">
        <v>800</v>
      </c>
      <c r="J548" s="40" t="s">
        <v>20</v>
      </c>
      <c r="K548" s="44"/>
    </row>
    <row r="549" s="6" customFormat="1" ht="32.25" customHeight="1" spans="1:11">
      <c r="A549" s="21">
        <v>545</v>
      </c>
      <c r="B549" s="67" t="s">
        <v>271</v>
      </c>
      <c r="C549" s="67" t="s">
        <v>556</v>
      </c>
      <c r="D549" s="67" t="s">
        <v>632</v>
      </c>
      <c r="E549" s="67" t="s">
        <v>17</v>
      </c>
      <c r="F549" s="67" t="s">
        <v>18</v>
      </c>
      <c r="G549" s="67" t="s">
        <v>22</v>
      </c>
      <c r="H549" s="25">
        <v>45352</v>
      </c>
      <c r="I549" s="67">
        <v>600</v>
      </c>
      <c r="J549" s="40" t="s">
        <v>20</v>
      </c>
      <c r="K549" s="44"/>
    </row>
    <row r="550" s="6" customFormat="1" ht="32.25" customHeight="1" spans="1:11">
      <c r="A550" s="21">
        <v>546</v>
      </c>
      <c r="B550" s="67" t="s">
        <v>271</v>
      </c>
      <c r="C550" s="67" t="s">
        <v>556</v>
      </c>
      <c r="D550" s="67" t="s">
        <v>633</v>
      </c>
      <c r="E550" s="67" t="s">
        <v>17</v>
      </c>
      <c r="F550" s="67" t="s">
        <v>18</v>
      </c>
      <c r="G550" s="67" t="s">
        <v>561</v>
      </c>
      <c r="H550" s="25">
        <v>45352</v>
      </c>
      <c r="I550" s="67">
        <v>800</v>
      </c>
      <c r="J550" s="40" t="s">
        <v>20</v>
      </c>
      <c r="K550" s="44"/>
    </row>
    <row r="551" s="6" customFormat="1" ht="32.25" customHeight="1" spans="1:11">
      <c r="A551" s="21">
        <v>547</v>
      </c>
      <c r="B551" s="67" t="s">
        <v>271</v>
      </c>
      <c r="C551" s="67" t="s">
        <v>556</v>
      </c>
      <c r="D551" s="67" t="s">
        <v>634</v>
      </c>
      <c r="E551" s="67" t="s">
        <v>17</v>
      </c>
      <c r="F551" s="67" t="s">
        <v>18</v>
      </c>
      <c r="G551" s="67" t="s">
        <v>561</v>
      </c>
      <c r="H551" s="25">
        <v>45352</v>
      </c>
      <c r="I551" s="67">
        <v>800</v>
      </c>
      <c r="J551" s="40" t="s">
        <v>20</v>
      </c>
      <c r="K551" s="44"/>
    </row>
    <row r="552" s="6" customFormat="1" ht="32.25" customHeight="1" spans="1:11">
      <c r="A552" s="21">
        <v>548</v>
      </c>
      <c r="B552" s="67" t="s">
        <v>271</v>
      </c>
      <c r="C552" s="67" t="s">
        <v>556</v>
      </c>
      <c r="D552" s="67" t="s">
        <v>635</v>
      </c>
      <c r="E552" s="67" t="s">
        <v>17</v>
      </c>
      <c r="F552" s="67" t="s">
        <v>18</v>
      </c>
      <c r="G552" s="67" t="s">
        <v>22</v>
      </c>
      <c r="H552" s="25">
        <v>45323</v>
      </c>
      <c r="I552" s="67">
        <v>600</v>
      </c>
      <c r="J552" s="40" t="s">
        <v>20</v>
      </c>
      <c r="K552" s="44"/>
    </row>
    <row r="553" s="6" customFormat="1" ht="32.25" customHeight="1" spans="1:11">
      <c r="A553" s="21">
        <v>549</v>
      </c>
      <c r="B553" s="67" t="s">
        <v>271</v>
      </c>
      <c r="C553" s="67" t="s">
        <v>556</v>
      </c>
      <c r="D553" s="67" t="s">
        <v>636</v>
      </c>
      <c r="E553" s="67" t="s">
        <v>17</v>
      </c>
      <c r="F553" s="67" t="s">
        <v>18</v>
      </c>
      <c r="G553" s="67" t="s">
        <v>22</v>
      </c>
      <c r="H553" s="25">
        <v>45292</v>
      </c>
      <c r="I553" s="67">
        <v>600</v>
      </c>
      <c r="J553" s="40" t="s">
        <v>20</v>
      </c>
      <c r="K553" s="44"/>
    </row>
    <row r="554" s="6" customFormat="1" ht="32.25" customHeight="1" spans="1:11">
      <c r="A554" s="21">
        <v>550</v>
      </c>
      <c r="B554" s="67" t="s">
        <v>271</v>
      </c>
      <c r="C554" s="67" t="s">
        <v>556</v>
      </c>
      <c r="D554" s="67" t="s">
        <v>637</v>
      </c>
      <c r="E554" s="67" t="s">
        <v>17</v>
      </c>
      <c r="F554" s="67" t="s">
        <v>18</v>
      </c>
      <c r="G554" s="67" t="s">
        <v>19</v>
      </c>
      <c r="H554" s="25">
        <v>45292</v>
      </c>
      <c r="I554" s="67">
        <v>800</v>
      </c>
      <c r="J554" s="40" t="s">
        <v>20</v>
      </c>
      <c r="K554" s="44"/>
    </row>
    <row r="555" s="6" customFormat="1" ht="32.25" customHeight="1" spans="1:11">
      <c r="A555" s="21">
        <v>551</v>
      </c>
      <c r="B555" s="67" t="s">
        <v>271</v>
      </c>
      <c r="C555" s="67" t="s">
        <v>556</v>
      </c>
      <c r="D555" s="67" t="s">
        <v>638</v>
      </c>
      <c r="E555" s="67" t="s">
        <v>17</v>
      </c>
      <c r="F555" s="67" t="s">
        <v>18</v>
      </c>
      <c r="G555" s="67" t="s">
        <v>22</v>
      </c>
      <c r="H555" s="25">
        <v>45383</v>
      </c>
      <c r="I555" s="67">
        <v>600</v>
      </c>
      <c r="J555" s="40" t="s">
        <v>20</v>
      </c>
      <c r="K555" s="44"/>
    </row>
    <row r="556" s="6" customFormat="1" ht="32.25" customHeight="1" spans="1:11">
      <c r="A556" s="21">
        <v>552</v>
      </c>
      <c r="B556" s="67" t="s">
        <v>271</v>
      </c>
      <c r="C556" s="67" t="s">
        <v>556</v>
      </c>
      <c r="D556" s="67" t="s">
        <v>639</v>
      </c>
      <c r="E556" s="67" t="s">
        <v>17</v>
      </c>
      <c r="F556" s="67" t="s">
        <v>18</v>
      </c>
      <c r="G556" s="67" t="s">
        <v>22</v>
      </c>
      <c r="H556" s="25">
        <v>45413</v>
      </c>
      <c r="I556" s="67">
        <v>600</v>
      </c>
      <c r="J556" s="40" t="s">
        <v>20</v>
      </c>
      <c r="K556" s="44"/>
    </row>
    <row r="557" s="6" customFormat="1" ht="32.25" customHeight="1" spans="1:11">
      <c r="A557" s="21">
        <v>553</v>
      </c>
      <c r="B557" s="67" t="s">
        <v>271</v>
      </c>
      <c r="C557" s="67" t="s">
        <v>556</v>
      </c>
      <c r="D557" s="67" t="s">
        <v>640</v>
      </c>
      <c r="E557" s="67" t="s">
        <v>17</v>
      </c>
      <c r="F557" s="67" t="s">
        <v>18</v>
      </c>
      <c r="G557" s="67" t="s">
        <v>22</v>
      </c>
      <c r="H557" s="25">
        <v>45323</v>
      </c>
      <c r="I557" s="67">
        <v>600</v>
      </c>
      <c r="J557" s="40" t="s">
        <v>20</v>
      </c>
      <c r="K557" s="44"/>
    </row>
    <row r="558" s="6" customFormat="1" ht="32.25" customHeight="1" spans="1:11">
      <c r="A558" s="21">
        <v>554</v>
      </c>
      <c r="B558" s="67" t="s">
        <v>271</v>
      </c>
      <c r="C558" s="67" t="s">
        <v>556</v>
      </c>
      <c r="D558" s="67" t="s">
        <v>641</v>
      </c>
      <c r="E558" s="67" t="s">
        <v>17</v>
      </c>
      <c r="F558" s="67" t="s">
        <v>18</v>
      </c>
      <c r="G558" s="67" t="s">
        <v>28</v>
      </c>
      <c r="H558" s="25">
        <v>45352</v>
      </c>
      <c r="I558" s="67">
        <v>800</v>
      </c>
      <c r="J558" s="40" t="s">
        <v>20</v>
      </c>
      <c r="K558" s="44"/>
    </row>
    <row r="559" s="6" customFormat="1" ht="32.25" customHeight="1" spans="1:11">
      <c r="A559" s="21">
        <v>555</v>
      </c>
      <c r="B559" s="67" t="s">
        <v>271</v>
      </c>
      <c r="C559" s="67" t="s">
        <v>556</v>
      </c>
      <c r="D559" s="67" t="s">
        <v>642</v>
      </c>
      <c r="E559" s="67" t="s">
        <v>17</v>
      </c>
      <c r="F559" s="67" t="s">
        <v>18</v>
      </c>
      <c r="G559" s="67" t="s">
        <v>22</v>
      </c>
      <c r="H559" s="25">
        <v>45323</v>
      </c>
      <c r="I559" s="67">
        <v>600</v>
      </c>
      <c r="J559" s="40" t="s">
        <v>20</v>
      </c>
      <c r="K559" s="44"/>
    </row>
    <row r="560" s="6" customFormat="1" ht="32.25" customHeight="1" spans="1:11">
      <c r="A560" s="21">
        <v>556</v>
      </c>
      <c r="B560" s="67" t="s">
        <v>271</v>
      </c>
      <c r="C560" s="67" t="s">
        <v>556</v>
      </c>
      <c r="D560" s="67" t="s">
        <v>643</v>
      </c>
      <c r="E560" s="67" t="s">
        <v>17</v>
      </c>
      <c r="F560" s="67" t="s">
        <v>18</v>
      </c>
      <c r="G560" s="67" t="s">
        <v>28</v>
      </c>
      <c r="H560" s="25">
        <v>45352</v>
      </c>
      <c r="I560" s="67">
        <v>800</v>
      </c>
      <c r="J560" s="40" t="s">
        <v>20</v>
      </c>
      <c r="K560" s="44"/>
    </row>
    <row r="561" s="6" customFormat="1" ht="32.25" customHeight="1" spans="1:11">
      <c r="A561" s="21">
        <v>557</v>
      </c>
      <c r="B561" s="67" t="s">
        <v>271</v>
      </c>
      <c r="C561" s="67" t="s">
        <v>556</v>
      </c>
      <c r="D561" s="67" t="s">
        <v>644</v>
      </c>
      <c r="E561" s="67" t="s">
        <v>17</v>
      </c>
      <c r="F561" s="67" t="s">
        <v>18</v>
      </c>
      <c r="G561" s="67" t="s">
        <v>22</v>
      </c>
      <c r="H561" s="25">
        <v>45323</v>
      </c>
      <c r="I561" s="67">
        <v>600</v>
      </c>
      <c r="J561" s="40" t="s">
        <v>20</v>
      </c>
      <c r="K561" s="44"/>
    </row>
    <row r="562" s="6" customFormat="1" ht="32.25" customHeight="1" spans="1:11">
      <c r="A562" s="21">
        <v>558</v>
      </c>
      <c r="B562" s="67" t="s">
        <v>271</v>
      </c>
      <c r="C562" s="67" t="s">
        <v>556</v>
      </c>
      <c r="D562" s="67" t="s">
        <v>645</v>
      </c>
      <c r="E562" s="67" t="s">
        <v>17</v>
      </c>
      <c r="F562" s="67" t="s">
        <v>18</v>
      </c>
      <c r="G562" s="67" t="s">
        <v>199</v>
      </c>
      <c r="H562" s="25">
        <v>45323</v>
      </c>
      <c r="I562" s="67">
        <v>800</v>
      </c>
      <c r="J562" s="40" t="s">
        <v>20</v>
      </c>
      <c r="K562" s="44"/>
    </row>
    <row r="563" s="6" customFormat="1" ht="32.25" customHeight="1" spans="1:11">
      <c r="A563" s="21">
        <v>559</v>
      </c>
      <c r="B563" s="67" t="s">
        <v>271</v>
      </c>
      <c r="C563" s="67" t="s">
        <v>556</v>
      </c>
      <c r="D563" s="67" t="s">
        <v>646</v>
      </c>
      <c r="E563" s="67" t="s">
        <v>17</v>
      </c>
      <c r="F563" s="67" t="s">
        <v>18</v>
      </c>
      <c r="G563" s="67" t="s">
        <v>28</v>
      </c>
      <c r="H563" s="25">
        <v>45323</v>
      </c>
      <c r="I563" s="67">
        <v>800</v>
      </c>
      <c r="J563" s="40" t="s">
        <v>20</v>
      </c>
      <c r="K563" s="44"/>
    </row>
    <row r="564" s="6" customFormat="1" ht="32.25" customHeight="1" spans="1:11">
      <c r="A564" s="21">
        <v>560</v>
      </c>
      <c r="B564" s="67" t="s">
        <v>271</v>
      </c>
      <c r="C564" s="67" t="s">
        <v>556</v>
      </c>
      <c r="D564" s="67" t="s">
        <v>647</v>
      </c>
      <c r="E564" s="67" t="s">
        <v>17</v>
      </c>
      <c r="F564" s="67" t="s">
        <v>18</v>
      </c>
      <c r="G564" s="67" t="s">
        <v>22</v>
      </c>
      <c r="H564" s="25">
        <v>45323</v>
      </c>
      <c r="I564" s="67">
        <v>600</v>
      </c>
      <c r="J564" s="40" t="s">
        <v>20</v>
      </c>
      <c r="K564" s="44"/>
    </row>
    <row r="565" s="6" customFormat="1" ht="32.25" customHeight="1" spans="1:11">
      <c r="A565" s="21">
        <v>561</v>
      </c>
      <c r="B565" s="67" t="s">
        <v>271</v>
      </c>
      <c r="C565" s="67" t="s">
        <v>556</v>
      </c>
      <c r="D565" s="67" t="s">
        <v>648</v>
      </c>
      <c r="E565" s="67" t="s">
        <v>17</v>
      </c>
      <c r="F565" s="67" t="s">
        <v>18</v>
      </c>
      <c r="G565" s="67" t="s">
        <v>22</v>
      </c>
      <c r="H565" s="25">
        <v>45323</v>
      </c>
      <c r="I565" s="67">
        <v>600</v>
      </c>
      <c r="J565" s="40" t="s">
        <v>20</v>
      </c>
      <c r="K565" s="44"/>
    </row>
    <row r="566" s="6" customFormat="1" ht="32.25" customHeight="1" spans="1:11">
      <c r="A566" s="21">
        <v>562</v>
      </c>
      <c r="B566" s="67" t="s">
        <v>271</v>
      </c>
      <c r="C566" s="67" t="s">
        <v>556</v>
      </c>
      <c r="D566" s="67" t="s">
        <v>649</v>
      </c>
      <c r="E566" s="67" t="s">
        <v>17</v>
      </c>
      <c r="F566" s="67" t="s">
        <v>18</v>
      </c>
      <c r="G566" s="67" t="s">
        <v>22</v>
      </c>
      <c r="H566" s="25">
        <v>45352</v>
      </c>
      <c r="I566" s="67">
        <v>600</v>
      </c>
      <c r="J566" s="40" t="s">
        <v>20</v>
      </c>
      <c r="K566" s="44"/>
    </row>
    <row r="567" s="6" customFormat="1" ht="32.25" customHeight="1" spans="1:11">
      <c r="A567" s="21">
        <v>563</v>
      </c>
      <c r="B567" s="67" t="s">
        <v>271</v>
      </c>
      <c r="C567" s="67" t="s">
        <v>556</v>
      </c>
      <c r="D567" s="67" t="s">
        <v>650</v>
      </c>
      <c r="E567" s="67" t="s">
        <v>17</v>
      </c>
      <c r="F567" s="67" t="s">
        <v>18</v>
      </c>
      <c r="G567" s="67" t="s">
        <v>22</v>
      </c>
      <c r="H567" s="25">
        <v>45323</v>
      </c>
      <c r="I567" s="67">
        <v>600</v>
      </c>
      <c r="J567" s="40" t="s">
        <v>20</v>
      </c>
      <c r="K567" s="44"/>
    </row>
    <row r="568" s="6" customFormat="1" ht="32.25" customHeight="1" spans="1:11">
      <c r="A568" s="21">
        <v>564</v>
      </c>
      <c r="B568" s="67" t="s">
        <v>271</v>
      </c>
      <c r="C568" s="67" t="s">
        <v>556</v>
      </c>
      <c r="D568" s="67" t="s">
        <v>651</v>
      </c>
      <c r="E568" s="67" t="s">
        <v>17</v>
      </c>
      <c r="F568" s="67" t="s">
        <v>18</v>
      </c>
      <c r="G568" s="67" t="s">
        <v>22</v>
      </c>
      <c r="H568" s="25">
        <v>45383</v>
      </c>
      <c r="I568" s="67">
        <v>600</v>
      </c>
      <c r="J568" s="40" t="s">
        <v>20</v>
      </c>
      <c r="K568" s="44"/>
    </row>
    <row r="569" s="6" customFormat="1" ht="32.25" customHeight="1" spans="1:11">
      <c r="A569" s="21">
        <v>565</v>
      </c>
      <c r="B569" s="67" t="s">
        <v>271</v>
      </c>
      <c r="C569" s="67" t="s">
        <v>556</v>
      </c>
      <c r="D569" s="67" t="s">
        <v>652</v>
      </c>
      <c r="E569" s="67" t="s">
        <v>17</v>
      </c>
      <c r="F569" s="67" t="s">
        <v>18</v>
      </c>
      <c r="G569" s="67" t="s">
        <v>22</v>
      </c>
      <c r="H569" s="25">
        <v>45352</v>
      </c>
      <c r="I569" s="67">
        <v>600</v>
      </c>
      <c r="J569" s="40" t="s">
        <v>20</v>
      </c>
      <c r="K569" s="44"/>
    </row>
    <row r="570" s="6" customFormat="1" ht="32.25" customHeight="1" spans="1:11">
      <c r="A570" s="21">
        <v>566</v>
      </c>
      <c r="B570" s="67" t="s">
        <v>271</v>
      </c>
      <c r="C570" s="67" t="s">
        <v>556</v>
      </c>
      <c r="D570" s="67" t="s">
        <v>653</v>
      </c>
      <c r="E570" s="67" t="s">
        <v>17</v>
      </c>
      <c r="F570" s="67" t="s">
        <v>18</v>
      </c>
      <c r="G570" s="67" t="s">
        <v>22</v>
      </c>
      <c r="H570" s="25">
        <v>45323</v>
      </c>
      <c r="I570" s="67">
        <v>600</v>
      </c>
      <c r="J570" s="40" t="s">
        <v>20</v>
      </c>
      <c r="K570" s="44"/>
    </row>
    <row r="571" s="6" customFormat="1" ht="32.25" customHeight="1" spans="1:11">
      <c r="A571" s="21">
        <v>567</v>
      </c>
      <c r="B571" s="67" t="s">
        <v>271</v>
      </c>
      <c r="C571" s="67" t="s">
        <v>556</v>
      </c>
      <c r="D571" s="67" t="s">
        <v>654</v>
      </c>
      <c r="E571" s="67" t="s">
        <v>17</v>
      </c>
      <c r="F571" s="67" t="s">
        <v>18</v>
      </c>
      <c r="G571" s="67" t="s">
        <v>19</v>
      </c>
      <c r="H571" s="25">
        <v>45352</v>
      </c>
      <c r="I571" s="67">
        <v>800</v>
      </c>
      <c r="J571" s="40" t="s">
        <v>20</v>
      </c>
      <c r="K571" s="44"/>
    </row>
    <row r="572" s="6" customFormat="1" ht="32.25" customHeight="1" spans="1:11">
      <c r="A572" s="21">
        <v>568</v>
      </c>
      <c r="B572" s="67" t="s">
        <v>271</v>
      </c>
      <c r="C572" s="67" t="s">
        <v>556</v>
      </c>
      <c r="D572" s="67" t="s">
        <v>655</v>
      </c>
      <c r="E572" s="67" t="s">
        <v>17</v>
      </c>
      <c r="F572" s="67" t="s">
        <v>18</v>
      </c>
      <c r="G572" s="67" t="s">
        <v>51</v>
      </c>
      <c r="H572" s="25">
        <v>45323</v>
      </c>
      <c r="I572" s="67">
        <v>600</v>
      </c>
      <c r="J572" s="40" t="s">
        <v>20</v>
      </c>
      <c r="K572" s="44"/>
    </row>
    <row r="573" s="6" customFormat="1" ht="32.25" customHeight="1" spans="1:11">
      <c r="A573" s="21">
        <v>569</v>
      </c>
      <c r="B573" s="67" t="s">
        <v>271</v>
      </c>
      <c r="C573" s="67" t="s">
        <v>556</v>
      </c>
      <c r="D573" s="67" t="s">
        <v>656</v>
      </c>
      <c r="E573" s="67" t="s">
        <v>17</v>
      </c>
      <c r="F573" s="67" t="s">
        <v>18</v>
      </c>
      <c r="G573" s="67" t="s">
        <v>211</v>
      </c>
      <c r="H573" s="25">
        <v>45352</v>
      </c>
      <c r="I573" s="67">
        <v>800</v>
      </c>
      <c r="J573" s="40" t="s">
        <v>20</v>
      </c>
      <c r="K573" s="44"/>
    </row>
    <row r="574" s="6" customFormat="1" ht="32.25" customHeight="1" spans="1:11">
      <c r="A574" s="21">
        <v>570</v>
      </c>
      <c r="B574" s="67" t="s">
        <v>271</v>
      </c>
      <c r="C574" s="67" t="s">
        <v>556</v>
      </c>
      <c r="D574" s="67" t="s">
        <v>657</v>
      </c>
      <c r="E574" s="67" t="s">
        <v>17</v>
      </c>
      <c r="F574" s="67" t="s">
        <v>18</v>
      </c>
      <c r="G574" s="67" t="s">
        <v>28</v>
      </c>
      <c r="H574" s="25">
        <v>45323</v>
      </c>
      <c r="I574" s="67">
        <v>800</v>
      </c>
      <c r="J574" s="40" t="s">
        <v>20</v>
      </c>
      <c r="K574" s="44"/>
    </row>
    <row r="575" s="6" customFormat="1" ht="32.25" customHeight="1" spans="1:11">
      <c r="A575" s="21">
        <v>571</v>
      </c>
      <c r="B575" s="67" t="s">
        <v>271</v>
      </c>
      <c r="C575" s="67" t="s">
        <v>556</v>
      </c>
      <c r="D575" s="67" t="s">
        <v>658</v>
      </c>
      <c r="E575" s="67" t="s">
        <v>17</v>
      </c>
      <c r="F575" s="67" t="s">
        <v>18</v>
      </c>
      <c r="G575" s="67" t="s">
        <v>22</v>
      </c>
      <c r="H575" s="25">
        <v>45323</v>
      </c>
      <c r="I575" s="67">
        <v>600</v>
      </c>
      <c r="J575" s="40" t="s">
        <v>20</v>
      </c>
      <c r="K575" s="44"/>
    </row>
    <row r="576" s="6" customFormat="1" ht="32.25" customHeight="1" spans="1:11">
      <c r="A576" s="21">
        <v>572</v>
      </c>
      <c r="B576" s="67" t="s">
        <v>271</v>
      </c>
      <c r="C576" s="67" t="s">
        <v>556</v>
      </c>
      <c r="D576" s="67" t="s">
        <v>659</v>
      </c>
      <c r="E576" s="67" t="s">
        <v>17</v>
      </c>
      <c r="F576" s="67" t="s">
        <v>18</v>
      </c>
      <c r="G576" s="67" t="s">
        <v>28</v>
      </c>
      <c r="H576" s="25">
        <v>45292</v>
      </c>
      <c r="I576" s="67">
        <v>800</v>
      </c>
      <c r="J576" s="40" t="s">
        <v>20</v>
      </c>
      <c r="K576" s="44"/>
    </row>
    <row r="577" s="6" customFormat="1" ht="32.25" customHeight="1" spans="1:11">
      <c r="A577" s="21">
        <v>573</v>
      </c>
      <c r="B577" s="67" t="s">
        <v>271</v>
      </c>
      <c r="C577" s="67" t="s">
        <v>556</v>
      </c>
      <c r="D577" s="67" t="s">
        <v>660</v>
      </c>
      <c r="E577" s="67" t="s">
        <v>17</v>
      </c>
      <c r="F577" s="67" t="s">
        <v>18</v>
      </c>
      <c r="G577" s="67" t="s">
        <v>22</v>
      </c>
      <c r="H577" s="25">
        <v>45323</v>
      </c>
      <c r="I577" s="67">
        <v>600</v>
      </c>
      <c r="J577" s="40" t="s">
        <v>20</v>
      </c>
      <c r="K577" s="44"/>
    </row>
    <row r="578" s="6" customFormat="1" ht="32.25" customHeight="1" spans="1:11">
      <c r="A578" s="21">
        <v>574</v>
      </c>
      <c r="B578" s="67" t="s">
        <v>271</v>
      </c>
      <c r="C578" s="67" t="s">
        <v>556</v>
      </c>
      <c r="D578" s="67" t="s">
        <v>661</v>
      </c>
      <c r="E578" s="67" t="s">
        <v>17</v>
      </c>
      <c r="F578" s="67" t="s">
        <v>18</v>
      </c>
      <c r="G578" s="67" t="s">
        <v>22</v>
      </c>
      <c r="H578" s="25">
        <v>45323</v>
      </c>
      <c r="I578" s="67">
        <v>600</v>
      </c>
      <c r="J578" s="40" t="s">
        <v>20</v>
      </c>
      <c r="K578" s="44"/>
    </row>
    <row r="579" s="6" customFormat="1" ht="32.25" customHeight="1" spans="1:11">
      <c r="A579" s="21">
        <v>575</v>
      </c>
      <c r="B579" s="67" t="s">
        <v>271</v>
      </c>
      <c r="C579" s="67" t="s">
        <v>556</v>
      </c>
      <c r="D579" s="67" t="s">
        <v>662</v>
      </c>
      <c r="E579" s="67" t="s">
        <v>17</v>
      </c>
      <c r="F579" s="67" t="s">
        <v>18</v>
      </c>
      <c r="G579" s="67" t="s">
        <v>22</v>
      </c>
      <c r="H579" s="25">
        <v>45323</v>
      </c>
      <c r="I579" s="67">
        <v>600</v>
      </c>
      <c r="J579" s="40" t="s">
        <v>20</v>
      </c>
      <c r="K579" s="44"/>
    </row>
    <row r="580" s="6" customFormat="1" ht="32.25" customHeight="1" spans="1:11">
      <c r="A580" s="21">
        <v>576</v>
      </c>
      <c r="B580" s="67" t="s">
        <v>271</v>
      </c>
      <c r="C580" s="67" t="s">
        <v>556</v>
      </c>
      <c r="D580" s="67" t="s">
        <v>663</v>
      </c>
      <c r="E580" s="67" t="s">
        <v>17</v>
      </c>
      <c r="F580" s="67" t="s">
        <v>18</v>
      </c>
      <c r="G580" s="67" t="s">
        <v>22</v>
      </c>
      <c r="H580" s="25">
        <v>45323</v>
      </c>
      <c r="I580" s="67">
        <v>600</v>
      </c>
      <c r="J580" s="40" t="s">
        <v>20</v>
      </c>
      <c r="K580" s="44"/>
    </row>
    <row r="581" s="6" customFormat="1" ht="32.25" customHeight="1" spans="1:11">
      <c r="A581" s="21">
        <v>577</v>
      </c>
      <c r="B581" s="67" t="s">
        <v>271</v>
      </c>
      <c r="C581" s="67" t="s">
        <v>556</v>
      </c>
      <c r="D581" s="67" t="s">
        <v>664</v>
      </c>
      <c r="E581" s="67" t="s">
        <v>17</v>
      </c>
      <c r="F581" s="67" t="s">
        <v>18</v>
      </c>
      <c r="G581" s="67" t="s">
        <v>22</v>
      </c>
      <c r="H581" s="25">
        <v>45323</v>
      </c>
      <c r="I581" s="67">
        <v>600</v>
      </c>
      <c r="J581" s="40" t="s">
        <v>20</v>
      </c>
      <c r="K581" s="44"/>
    </row>
    <row r="582" s="6" customFormat="1" ht="32.25" customHeight="1" spans="1:11">
      <c r="A582" s="21">
        <v>578</v>
      </c>
      <c r="B582" s="67" t="s">
        <v>271</v>
      </c>
      <c r="C582" s="67" t="s">
        <v>556</v>
      </c>
      <c r="D582" s="67" t="s">
        <v>665</v>
      </c>
      <c r="E582" s="67" t="s">
        <v>17</v>
      </c>
      <c r="F582" s="67" t="s">
        <v>18</v>
      </c>
      <c r="G582" s="67" t="s">
        <v>25</v>
      </c>
      <c r="H582" s="25">
        <v>45352</v>
      </c>
      <c r="I582" s="67">
        <v>800</v>
      </c>
      <c r="J582" s="40" t="s">
        <v>20</v>
      </c>
      <c r="K582" s="44"/>
    </row>
    <row r="583" s="6" customFormat="1" ht="32.25" customHeight="1" spans="1:11">
      <c r="A583" s="21">
        <v>579</v>
      </c>
      <c r="B583" s="67" t="s">
        <v>271</v>
      </c>
      <c r="C583" s="67" t="s">
        <v>556</v>
      </c>
      <c r="D583" s="67" t="s">
        <v>666</v>
      </c>
      <c r="E583" s="67" t="s">
        <v>17</v>
      </c>
      <c r="F583" s="67" t="s">
        <v>18</v>
      </c>
      <c r="G583" s="67" t="s">
        <v>25</v>
      </c>
      <c r="H583" s="25">
        <v>45352</v>
      </c>
      <c r="I583" s="67">
        <v>800</v>
      </c>
      <c r="J583" s="40" t="s">
        <v>20</v>
      </c>
      <c r="K583" s="44"/>
    </row>
    <row r="584" s="6" customFormat="1" ht="32.25" customHeight="1" spans="1:11">
      <c r="A584" s="21">
        <v>580</v>
      </c>
      <c r="B584" s="67" t="s">
        <v>271</v>
      </c>
      <c r="C584" s="67" t="s">
        <v>556</v>
      </c>
      <c r="D584" s="67" t="s">
        <v>667</v>
      </c>
      <c r="E584" s="67" t="s">
        <v>17</v>
      </c>
      <c r="F584" s="67" t="s">
        <v>18</v>
      </c>
      <c r="G584" s="67" t="s">
        <v>22</v>
      </c>
      <c r="H584" s="25">
        <v>45323</v>
      </c>
      <c r="I584" s="67">
        <v>600</v>
      </c>
      <c r="J584" s="40" t="s">
        <v>20</v>
      </c>
      <c r="K584" s="44"/>
    </row>
    <row r="585" s="6" customFormat="1" ht="32.25" customHeight="1" spans="1:11">
      <c r="A585" s="21">
        <v>581</v>
      </c>
      <c r="B585" s="67" t="s">
        <v>271</v>
      </c>
      <c r="C585" s="67" t="s">
        <v>556</v>
      </c>
      <c r="D585" s="67" t="s">
        <v>668</v>
      </c>
      <c r="E585" s="67" t="s">
        <v>17</v>
      </c>
      <c r="F585" s="67" t="s">
        <v>18</v>
      </c>
      <c r="G585" s="67" t="s">
        <v>22</v>
      </c>
      <c r="H585" s="25">
        <v>45323</v>
      </c>
      <c r="I585" s="67">
        <v>600</v>
      </c>
      <c r="J585" s="40" t="s">
        <v>20</v>
      </c>
      <c r="K585" s="44"/>
    </row>
    <row r="586" s="6" customFormat="1" ht="32.25" customHeight="1" spans="1:11">
      <c r="A586" s="21">
        <v>582</v>
      </c>
      <c r="B586" s="67" t="s">
        <v>271</v>
      </c>
      <c r="C586" s="67" t="s">
        <v>556</v>
      </c>
      <c r="D586" s="67" t="s">
        <v>669</v>
      </c>
      <c r="E586" s="67" t="s">
        <v>17</v>
      </c>
      <c r="F586" s="67" t="s">
        <v>18</v>
      </c>
      <c r="G586" s="67" t="s">
        <v>22</v>
      </c>
      <c r="H586" s="25">
        <v>45323</v>
      </c>
      <c r="I586" s="67">
        <v>600</v>
      </c>
      <c r="J586" s="40" t="s">
        <v>20</v>
      </c>
      <c r="K586" s="44"/>
    </row>
    <row r="587" s="6" customFormat="1" ht="32.25" customHeight="1" spans="1:11">
      <c r="A587" s="21">
        <v>583</v>
      </c>
      <c r="B587" s="67" t="s">
        <v>271</v>
      </c>
      <c r="C587" s="67" t="s">
        <v>556</v>
      </c>
      <c r="D587" s="67" t="s">
        <v>670</v>
      </c>
      <c r="E587" s="67" t="s">
        <v>17</v>
      </c>
      <c r="F587" s="67" t="s">
        <v>18</v>
      </c>
      <c r="G587" s="67" t="s">
        <v>22</v>
      </c>
      <c r="H587" s="25">
        <v>45323</v>
      </c>
      <c r="I587" s="67">
        <v>600</v>
      </c>
      <c r="J587" s="40" t="s">
        <v>20</v>
      </c>
      <c r="K587" s="44"/>
    </row>
    <row r="588" s="6" customFormat="1" ht="32.25" customHeight="1" spans="1:11">
      <c r="A588" s="21">
        <v>584</v>
      </c>
      <c r="B588" s="67" t="s">
        <v>271</v>
      </c>
      <c r="C588" s="67" t="s">
        <v>556</v>
      </c>
      <c r="D588" s="67" t="s">
        <v>671</v>
      </c>
      <c r="E588" s="67" t="s">
        <v>17</v>
      </c>
      <c r="F588" s="67" t="s">
        <v>18</v>
      </c>
      <c r="G588" s="67" t="s">
        <v>22</v>
      </c>
      <c r="H588" s="25">
        <v>45323</v>
      </c>
      <c r="I588" s="67">
        <v>600</v>
      </c>
      <c r="J588" s="40" t="s">
        <v>20</v>
      </c>
      <c r="K588" s="44"/>
    </row>
    <row r="589" s="6" customFormat="1" ht="32.25" customHeight="1" spans="1:11">
      <c r="A589" s="21">
        <v>585</v>
      </c>
      <c r="B589" s="67" t="s">
        <v>271</v>
      </c>
      <c r="C589" s="67" t="s">
        <v>672</v>
      </c>
      <c r="D589" s="67" t="s">
        <v>673</v>
      </c>
      <c r="E589" s="67" t="s">
        <v>17</v>
      </c>
      <c r="F589" s="67" t="s">
        <v>18</v>
      </c>
      <c r="G589" s="67" t="s">
        <v>22</v>
      </c>
      <c r="H589" s="25" t="s">
        <v>45</v>
      </c>
      <c r="I589" s="67">
        <v>600</v>
      </c>
      <c r="J589" s="40" t="s">
        <v>20</v>
      </c>
      <c r="K589" s="44"/>
    </row>
    <row r="590" s="6" customFormat="1" ht="32.25" customHeight="1" spans="1:11">
      <c r="A590" s="21">
        <v>586</v>
      </c>
      <c r="B590" s="67" t="s">
        <v>271</v>
      </c>
      <c r="C590" s="67" t="s">
        <v>672</v>
      </c>
      <c r="D590" s="67" t="s">
        <v>674</v>
      </c>
      <c r="E590" s="67" t="s">
        <v>17</v>
      </c>
      <c r="F590" s="67" t="s">
        <v>18</v>
      </c>
      <c r="G590" s="67" t="s">
        <v>22</v>
      </c>
      <c r="H590" s="25">
        <v>45323</v>
      </c>
      <c r="I590" s="67">
        <v>600</v>
      </c>
      <c r="J590" s="40" t="s">
        <v>20</v>
      </c>
      <c r="K590" s="44"/>
    </row>
    <row r="591" s="6" customFormat="1" ht="32.25" customHeight="1" spans="1:11">
      <c r="A591" s="21">
        <v>587</v>
      </c>
      <c r="B591" s="67" t="s">
        <v>271</v>
      </c>
      <c r="C591" s="67" t="s">
        <v>672</v>
      </c>
      <c r="D591" s="67" t="s">
        <v>675</v>
      </c>
      <c r="E591" s="67" t="s">
        <v>17</v>
      </c>
      <c r="F591" s="67" t="s">
        <v>18</v>
      </c>
      <c r="G591" s="67" t="s">
        <v>22</v>
      </c>
      <c r="H591" s="25">
        <v>45323</v>
      </c>
      <c r="I591" s="67">
        <v>600</v>
      </c>
      <c r="J591" s="40" t="s">
        <v>20</v>
      </c>
      <c r="K591" s="44"/>
    </row>
    <row r="592" s="6" customFormat="1" ht="32.25" customHeight="1" spans="1:11">
      <c r="A592" s="21">
        <v>588</v>
      </c>
      <c r="B592" s="67" t="s">
        <v>271</v>
      </c>
      <c r="C592" s="67" t="s">
        <v>672</v>
      </c>
      <c r="D592" s="67" t="s">
        <v>676</v>
      </c>
      <c r="E592" s="67" t="s">
        <v>17</v>
      </c>
      <c r="F592" s="67" t="s">
        <v>18</v>
      </c>
      <c r="G592" s="67" t="s">
        <v>22</v>
      </c>
      <c r="H592" s="25">
        <v>45413</v>
      </c>
      <c r="I592" s="67">
        <v>600</v>
      </c>
      <c r="J592" s="40" t="s">
        <v>20</v>
      </c>
      <c r="K592" s="44"/>
    </row>
    <row r="593" s="6" customFormat="1" ht="32.25" customHeight="1" spans="1:11">
      <c r="A593" s="21">
        <v>589</v>
      </c>
      <c r="B593" s="67" t="s">
        <v>271</v>
      </c>
      <c r="C593" s="67" t="s">
        <v>672</v>
      </c>
      <c r="D593" s="67" t="s">
        <v>677</v>
      </c>
      <c r="E593" s="67" t="s">
        <v>17</v>
      </c>
      <c r="F593" s="67" t="s">
        <v>18</v>
      </c>
      <c r="G593" s="67" t="s">
        <v>22</v>
      </c>
      <c r="H593" s="25">
        <v>45383</v>
      </c>
      <c r="I593" s="67">
        <v>600</v>
      </c>
      <c r="J593" s="40" t="s">
        <v>20</v>
      </c>
      <c r="K593" s="44"/>
    </row>
    <row r="594" s="6" customFormat="1" ht="32.25" customHeight="1" spans="1:11">
      <c r="A594" s="21">
        <v>590</v>
      </c>
      <c r="B594" s="67" t="s">
        <v>271</v>
      </c>
      <c r="C594" s="67" t="s">
        <v>672</v>
      </c>
      <c r="D594" s="67" t="s">
        <v>678</v>
      </c>
      <c r="E594" s="67" t="s">
        <v>17</v>
      </c>
      <c r="F594" s="67" t="s">
        <v>18</v>
      </c>
      <c r="G594" s="67" t="s">
        <v>22</v>
      </c>
      <c r="H594" s="25">
        <v>45383</v>
      </c>
      <c r="I594" s="67">
        <v>600</v>
      </c>
      <c r="J594" s="40" t="s">
        <v>20</v>
      </c>
      <c r="K594" s="44"/>
    </row>
    <row r="595" s="6" customFormat="1" ht="32.25" customHeight="1" spans="1:11">
      <c r="A595" s="21">
        <v>591</v>
      </c>
      <c r="B595" s="67" t="s">
        <v>271</v>
      </c>
      <c r="C595" s="67" t="s">
        <v>672</v>
      </c>
      <c r="D595" s="67" t="s">
        <v>679</v>
      </c>
      <c r="E595" s="67" t="s">
        <v>17</v>
      </c>
      <c r="F595" s="67" t="s">
        <v>18</v>
      </c>
      <c r="G595" s="67" t="s">
        <v>22</v>
      </c>
      <c r="H595" s="25">
        <v>45352</v>
      </c>
      <c r="I595" s="67">
        <v>600</v>
      </c>
      <c r="J595" s="40" t="s">
        <v>20</v>
      </c>
      <c r="K595" s="44"/>
    </row>
    <row r="596" s="6" customFormat="1" ht="32.25" customHeight="1" spans="1:11">
      <c r="A596" s="21">
        <v>592</v>
      </c>
      <c r="B596" s="67" t="s">
        <v>271</v>
      </c>
      <c r="C596" s="67" t="s">
        <v>672</v>
      </c>
      <c r="D596" s="67" t="s">
        <v>680</v>
      </c>
      <c r="E596" s="67" t="s">
        <v>17</v>
      </c>
      <c r="F596" s="67" t="s">
        <v>18</v>
      </c>
      <c r="G596" s="67" t="s">
        <v>22</v>
      </c>
      <c r="H596" s="25">
        <v>45352</v>
      </c>
      <c r="I596" s="67">
        <v>600</v>
      </c>
      <c r="J596" s="40" t="s">
        <v>20</v>
      </c>
      <c r="K596" s="44"/>
    </row>
    <row r="597" s="6" customFormat="1" ht="32.25" customHeight="1" spans="1:11">
      <c r="A597" s="21">
        <v>593</v>
      </c>
      <c r="B597" s="67" t="s">
        <v>271</v>
      </c>
      <c r="C597" s="67" t="s">
        <v>672</v>
      </c>
      <c r="D597" s="67" t="s">
        <v>681</v>
      </c>
      <c r="E597" s="67" t="s">
        <v>17</v>
      </c>
      <c r="F597" s="67" t="s">
        <v>18</v>
      </c>
      <c r="G597" s="67" t="s">
        <v>22</v>
      </c>
      <c r="H597" s="25">
        <v>45383</v>
      </c>
      <c r="I597" s="67">
        <v>600</v>
      </c>
      <c r="J597" s="40" t="s">
        <v>20</v>
      </c>
      <c r="K597" s="44"/>
    </row>
    <row r="598" s="6" customFormat="1" ht="32.25" customHeight="1" spans="1:11">
      <c r="A598" s="21">
        <v>594</v>
      </c>
      <c r="B598" s="67" t="s">
        <v>271</v>
      </c>
      <c r="C598" s="67" t="s">
        <v>672</v>
      </c>
      <c r="D598" s="67" t="s">
        <v>682</v>
      </c>
      <c r="E598" s="67" t="s">
        <v>17</v>
      </c>
      <c r="F598" s="67" t="s">
        <v>18</v>
      </c>
      <c r="G598" s="67" t="s">
        <v>22</v>
      </c>
      <c r="H598" s="25">
        <v>45352</v>
      </c>
      <c r="I598" s="67">
        <v>600</v>
      </c>
      <c r="J598" s="40" t="s">
        <v>20</v>
      </c>
      <c r="K598" s="44"/>
    </row>
    <row r="599" s="6" customFormat="1" ht="32.25" customHeight="1" spans="1:11">
      <c r="A599" s="21">
        <v>595</v>
      </c>
      <c r="B599" s="67" t="s">
        <v>271</v>
      </c>
      <c r="C599" s="67" t="s">
        <v>672</v>
      </c>
      <c r="D599" s="67" t="s">
        <v>683</v>
      </c>
      <c r="E599" s="67" t="s">
        <v>17</v>
      </c>
      <c r="F599" s="67" t="s">
        <v>18</v>
      </c>
      <c r="G599" s="67" t="s">
        <v>22</v>
      </c>
      <c r="H599" s="25">
        <v>45352</v>
      </c>
      <c r="I599" s="67">
        <v>600</v>
      </c>
      <c r="J599" s="40" t="s">
        <v>20</v>
      </c>
      <c r="K599" s="44"/>
    </row>
    <row r="600" s="6" customFormat="1" ht="32.25" customHeight="1" spans="1:11">
      <c r="A600" s="21">
        <v>596</v>
      </c>
      <c r="B600" s="67" t="s">
        <v>271</v>
      </c>
      <c r="C600" s="67" t="s">
        <v>672</v>
      </c>
      <c r="D600" s="67" t="s">
        <v>684</v>
      </c>
      <c r="E600" s="67" t="s">
        <v>17</v>
      </c>
      <c r="F600" s="67" t="s">
        <v>18</v>
      </c>
      <c r="G600" s="67" t="s">
        <v>22</v>
      </c>
      <c r="H600" s="25">
        <v>45352</v>
      </c>
      <c r="I600" s="67">
        <v>600</v>
      </c>
      <c r="J600" s="40" t="s">
        <v>20</v>
      </c>
      <c r="K600" s="44"/>
    </row>
    <row r="601" s="6" customFormat="1" ht="32.25" customHeight="1" spans="1:11">
      <c r="A601" s="21">
        <v>597</v>
      </c>
      <c r="B601" s="67" t="s">
        <v>271</v>
      </c>
      <c r="C601" s="67" t="s">
        <v>672</v>
      </c>
      <c r="D601" s="67" t="s">
        <v>685</v>
      </c>
      <c r="E601" s="67" t="s">
        <v>17</v>
      </c>
      <c r="F601" s="67" t="s">
        <v>18</v>
      </c>
      <c r="G601" s="67" t="s">
        <v>22</v>
      </c>
      <c r="H601" s="25">
        <v>45352</v>
      </c>
      <c r="I601" s="67">
        <v>600</v>
      </c>
      <c r="J601" s="40" t="s">
        <v>20</v>
      </c>
      <c r="K601" s="44"/>
    </row>
    <row r="602" s="6" customFormat="1" ht="32.25" customHeight="1" spans="1:11">
      <c r="A602" s="21">
        <v>598</v>
      </c>
      <c r="B602" s="67" t="s">
        <v>271</v>
      </c>
      <c r="C602" s="67" t="s">
        <v>672</v>
      </c>
      <c r="D602" s="67" t="s">
        <v>686</v>
      </c>
      <c r="E602" s="67" t="s">
        <v>17</v>
      </c>
      <c r="F602" s="67" t="s">
        <v>18</v>
      </c>
      <c r="G602" s="67" t="s">
        <v>19</v>
      </c>
      <c r="H602" s="25">
        <v>45352</v>
      </c>
      <c r="I602" s="67">
        <v>800</v>
      </c>
      <c r="J602" s="40" t="s">
        <v>20</v>
      </c>
      <c r="K602" s="44"/>
    </row>
    <row r="603" s="6" customFormat="1" ht="32.25" customHeight="1" spans="1:11">
      <c r="A603" s="21">
        <v>599</v>
      </c>
      <c r="B603" s="67" t="s">
        <v>271</v>
      </c>
      <c r="C603" s="67" t="s">
        <v>672</v>
      </c>
      <c r="D603" s="67" t="s">
        <v>687</v>
      </c>
      <c r="E603" s="67" t="s">
        <v>17</v>
      </c>
      <c r="F603" s="67" t="s">
        <v>18</v>
      </c>
      <c r="G603" s="67" t="s">
        <v>19</v>
      </c>
      <c r="H603" s="25">
        <v>45352</v>
      </c>
      <c r="I603" s="67">
        <v>800</v>
      </c>
      <c r="J603" s="40" t="s">
        <v>20</v>
      </c>
      <c r="K603" s="44"/>
    </row>
    <row r="604" s="6" customFormat="1" ht="32.25" customHeight="1" spans="1:11">
      <c r="A604" s="21">
        <v>600</v>
      </c>
      <c r="B604" s="67" t="s">
        <v>271</v>
      </c>
      <c r="C604" s="67" t="s">
        <v>672</v>
      </c>
      <c r="D604" s="67" t="s">
        <v>688</v>
      </c>
      <c r="E604" s="67" t="s">
        <v>17</v>
      </c>
      <c r="F604" s="67" t="s">
        <v>18</v>
      </c>
      <c r="G604" s="67" t="s">
        <v>19</v>
      </c>
      <c r="H604" s="25">
        <v>45352</v>
      </c>
      <c r="I604" s="67">
        <v>800</v>
      </c>
      <c r="J604" s="40" t="s">
        <v>20</v>
      </c>
      <c r="K604" s="44"/>
    </row>
    <row r="605" s="6" customFormat="1" ht="32.25" customHeight="1" spans="1:11">
      <c r="A605" s="21">
        <v>601</v>
      </c>
      <c r="B605" s="67" t="s">
        <v>271</v>
      </c>
      <c r="C605" s="67" t="s">
        <v>672</v>
      </c>
      <c r="D605" s="67" t="s">
        <v>689</v>
      </c>
      <c r="E605" s="67" t="s">
        <v>17</v>
      </c>
      <c r="F605" s="67" t="s">
        <v>18</v>
      </c>
      <c r="G605" s="67" t="s">
        <v>51</v>
      </c>
      <c r="H605" s="25">
        <v>45323</v>
      </c>
      <c r="I605" s="67">
        <v>600</v>
      </c>
      <c r="J605" s="40" t="s">
        <v>20</v>
      </c>
      <c r="K605" s="44"/>
    </row>
    <row r="606" s="6" customFormat="1" ht="32.25" customHeight="1" spans="1:11">
      <c r="A606" s="21">
        <v>602</v>
      </c>
      <c r="B606" s="67" t="s">
        <v>271</v>
      </c>
      <c r="C606" s="67" t="s">
        <v>672</v>
      </c>
      <c r="D606" s="67" t="s">
        <v>690</v>
      </c>
      <c r="E606" s="67" t="s">
        <v>17</v>
      </c>
      <c r="F606" s="67" t="s">
        <v>18</v>
      </c>
      <c r="G606" s="67" t="s">
        <v>22</v>
      </c>
      <c r="H606" s="25">
        <v>45323</v>
      </c>
      <c r="I606" s="67">
        <v>600</v>
      </c>
      <c r="J606" s="40" t="s">
        <v>20</v>
      </c>
      <c r="K606" s="44"/>
    </row>
    <row r="607" s="6" customFormat="1" ht="32.25" customHeight="1" spans="1:11">
      <c r="A607" s="21">
        <v>603</v>
      </c>
      <c r="B607" s="67" t="s">
        <v>271</v>
      </c>
      <c r="C607" s="67" t="s">
        <v>672</v>
      </c>
      <c r="D607" s="67" t="s">
        <v>691</v>
      </c>
      <c r="E607" s="67" t="s">
        <v>17</v>
      </c>
      <c r="F607" s="67" t="s">
        <v>18</v>
      </c>
      <c r="G607" s="67" t="s">
        <v>22</v>
      </c>
      <c r="H607" s="25">
        <v>45323</v>
      </c>
      <c r="I607" s="67">
        <v>600</v>
      </c>
      <c r="J607" s="40" t="s">
        <v>20</v>
      </c>
      <c r="K607" s="44"/>
    </row>
    <row r="608" s="6" customFormat="1" ht="32.25" customHeight="1" spans="1:11">
      <c r="A608" s="21">
        <v>604</v>
      </c>
      <c r="B608" s="67" t="s">
        <v>271</v>
      </c>
      <c r="C608" s="67" t="s">
        <v>672</v>
      </c>
      <c r="D608" s="67" t="s">
        <v>692</v>
      </c>
      <c r="E608" s="67" t="s">
        <v>17</v>
      </c>
      <c r="F608" s="67" t="s">
        <v>18</v>
      </c>
      <c r="G608" s="67" t="s">
        <v>19</v>
      </c>
      <c r="H608" s="25">
        <v>45323</v>
      </c>
      <c r="I608" s="67">
        <v>800</v>
      </c>
      <c r="J608" s="40" t="s">
        <v>20</v>
      </c>
      <c r="K608" s="44"/>
    </row>
    <row r="609" s="6" customFormat="1" ht="32.25" customHeight="1" spans="1:11">
      <c r="A609" s="21">
        <v>605</v>
      </c>
      <c r="B609" s="67" t="s">
        <v>271</v>
      </c>
      <c r="C609" s="67" t="s">
        <v>672</v>
      </c>
      <c r="D609" s="67" t="s">
        <v>693</v>
      </c>
      <c r="E609" s="67" t="s">
        <v>17</v>
      </c>
      <c r="F609" s="67" t="s">
        <v>18</v>
      </c>
      <c r="G609" s="67" t="s">
        <v>19</v>
      </c>
      <c r="H609" s="25">
        <v>45444</v>
      </c>
      <c r="I609" s="67">
        <v>800</v>
      </c>
      <c r="J609" s="40" t="s">
        <v>20</v>
      </c>
      <c r="K609" s="44"/>
    </row>
    <row r="610" s="6" customFormat="1" ht="32.25" customHeight="1" spans="1:11">
      <c r="A610" s="21">
        <v>606</v>
      </c>
      <c r="B610" s="67" t="s">
        <v>271</v>
      </c>
      <c r="C610" s="67" t="s">
        <v>672</v>
      </c>
      <c r="D610" s="67" t="s">
        <v>694</v>
      </c>
      <c r="E610" s="67" t="s">
        <v>17</v>
      </c>
      <c r="F610" s="67" t="s">
        <v>18</v>
      </c>
      <c r="G610" s="67" t="s">
        <v>22</v>
      </c>
      <c r="H610" s="25">
        <v>45444</v>
      </c>
      <c r="I610" s="67">
        <v>600</v>
      </c>
      <c r="J610" s="40" t="s">
        <v>20</v>
      </c>
      <c r="K610" s="44"/>
    </row>
    <row r="611" s="6" customFormat="1" ht="32.25" customHeight="1" spans="1:11">
      <c r="A611" s="21">
        <v>607</v>
      </c>
      <c r="B611" s="67" t="s">
        <v>271</v>
      </c>
      <c r="C611" s="67" t="s">
        <v>672</v>
      </c>
      <c r="D611" s="67" t="s">
        <v>695</v>
      </c>
      <c r="E611" s="67" t="s">
        <v>310</v>
      </c>
      <c r="F611" s="67" t="s">
        <v>18</v>
      </c>
      <c r="G611" s="67" t="s">
        <v>22</v>
      </c>
      <c r="H611" s="25">
        <v>45323</v>
      </c>
      <c r="I611" s="67">
        <v>600</v>
      </c>
      <c r="J611" s="40" t="s">
        <v>20</v>
      </c>
      <c r="K611" s="44"/>
    </row>
    <row r="612" s="6" customFormat="1" ht="32.25" customHeight="1" spans="1:11">
      <c r="A612" s="21">
        <v>608</v>
      </c>
      <c r="B612" s="67" t="s">
        <v>271</v>
      </c>
      <c r="C612" s="67" t="s">
        <v>696</v>
      </c>
      <c r="D612" s="67" t="s">
        <v>697</v>
      </c>
      <c r="E612" s="67" t="s">
        <v>17</v>
      </c>
      <c r="F612" s="67" t="s">
        <v>18</v>
      </c>
      <c r="G612" s="67" t="s">
        <v>22</v>
      </c>
      <c r="H612" s="25">
        <v>45323</v>
      </c>
      <c r="I612" s="67">
        <v>600</v>
      </c>
      <c r="J612" s="40" t="s">
        <v>20</v>
      </c>
      <c r="K612" s="44"/>
    </row>
    <row r="613" s="6" customFormat="1" ht="32.25" customHeight="1" spans="1:11">
      <c r="A613" s="21">
        <v>609</v>
      </c>
      <c r="B613" s="67" t="s">
        <v>271</v>
      </c>
      <c r="C613" s="67" t="s">
        <v>696</v>
      </c>
      <c r="D613" s="67" t="s">
        <v>698</v>
      </c>
      <c r="E613" s="67" t="s">
        <v>17</v>
      </c>
      <c r="F613" s="67" t="s">
        <v>18</v>
      </c>
      <c r="G613" s="67" t="s">
        <v>22</v>
      </c>
      <c r="H613" s="25">
        <v>45468</v>
      </c>
      <c r="I613" s="67">
        <v>600</v>
      </c>
      <c r="J613" s="40" t="s">
        <v>20</v>
      </c>
      <c r="K613" s="44"/>
    </row>
    <row r="614" s="6" customFormat="1" ht="32.25" customHeight="1" spans="1:11">
      <c r="A614" s="21">
        <v>610</v>
      </c>
      <c r="B614" s="67" t="s">
        <v>271</v>
      </c>
      <c r="C614" s="67" t="s">
        <v>696</v>
      </c>
      <c r="D614" s="67" t="s">
        <v>699</v>
      </c>
      <c r="E614" s="67" t="s">
        <v>17</v>
      </c>
      <c r="F614" s="67" t="s">
        <v>18</v>
      </c>
      <c r="G614" s="67" t="s">
        <v>700</v>
      </c>
      <c r="H614" s="25">
        <v>45349</v>
      </c>
      <c r="I614" s="67">
        <v>600</v>
      </c>
      <c r="J614" s="40" t="s">
        <v>20</v>
      </c>
      <c r="K614" s="44"/>
    </row>
    <row r="615" s="6" customFormat="1" ht="32.25" customHeight="1" spans="1:11">
      <c r="A615" s="21">
        <v>611</v>
      </c>
      <c r="B615" s="67" t="s">
        <v>271</v>
      </c>
      <c r="C615" s="67" t="s">
        <v>696</v>
      </c>
      <c r="D615" s="67" t="s">
        <v>701</v>
      </c>
      <c r="E615" s="67" t="s">
        <v>17</v>
      </c>
      <c r="F615" s="67" t="s">
        <v>18</v>
      </c>
      <c r="G615" s="67" t="s">
        <v>22</v>
      </c>
      <c r="H615" s="25">
        <v>45401</v>
      </c>
      <c r="I615" s="67">
        <v>600</v>
      </c>
      <c r="J615" s="40" t="s">
        <v>20</v>
      </c>
      <c r="K615" s="44"/>
    </row>
    <row r="616" s="6" customFormat="1" ht="32.25" customHeight="1" spans="1:11">
      <c r="A616" s="21">
        <v>612</v>
      </c>
      <c r="B616" s="67" t="s">
        <v>271</v>
      </c>
      <c r="C616" s="67" t="s">
        <v>696</v>
      </c>
      <c r="D616" s="67" t="s">
        <v>702</v>
      </c>
      <c r="E616" s="67" t="s">
        <v>17</v>
      </c>
      <c r="F616" s="67" t="s">
        <v>18</v>
      </c>
      <c r="G616" s="67" t="s">
        <v>22</v>
      </c>
      <c r="H616" s="25">
        <v>45468</v>
      </c>
      <c r="I616" s="67">
        <v>600</v>
      </c>
      <c r="J616" s="40" t="s">
        <v>20</v>
      </c>
      <c r="K616" s="44"/>
    </row>
    <row r="617" s="6" customFormat="1" ht="32.25" customHeight="1" spans="1:11">
      <c r="A617" s="21">
        <v>613</v>
      </c>
      <c r="B617" s="67" t="s">
        <v>271</v>
      </c>
      <c r="C617" s="67" t="s">
        <v>696</v>
      </c>
      <c r="D617" s="67" t="s">
        <v>703</v>
      </c>
      <c r="E617" s="67" t="s">
        <v>17</v>
      </c>
      <c r="F617" s="67" t="s">
        <v>18</v>
      </c>
      <c r="G617" s="67" t="s">
        <v>25</v>
      </c>
      <c r="H617" s="25">
        <v>45430</v>
      </c>
      <c r="I617" s="67">
        <v>800</v>
      </c>
      <c r="J617" s="40" t="s">
        <v>20</v>
      </c>
      <c r="K617" s="44"/>
    </row>
    <row r="618" s="6" customFormat="1" ht="32.25" customHeight="1" spans="1:11">
      <c r="A618" s="21">
        <v>614</v>
      </c>
      <c r="B618" s="67" t="s">
        <v>271</v>
      </c>
      <c r="C618" s="67" t="s">
        <v>696</v>
      </c>
      <c r="D618" s="67" t="s">
        <v>704</v>
      </c>
      <c r="E618" s="67" t="s">
        <v>17</v>
      </c>
      <c r="F618" s="67" t="s">
        <v>18</v>
      </c>
      <c r="G618" s="67" t="s">
        <v>705</v>
      </c>
      <c r="H618" s="25">
        <v>45333</v>
      </c>
      <c r="I618" s="67">
        <v>800</v>
      </c>
      <c r="J618" s="40" t="s">
        <v>20</v>
      </c>
      <c r="K618" s="44"/>
    </row>
    <row r="619" s="6" customFormat="1" ht="32.25" customHeight="1" spans="1:11">
      <c r="A619" s="21">
        <v>615</v>
      </c>
      <c r="B619" s="67" t="s">
        <v>271</v>
      </c>
      <c r="C619" s="67" t="s">
        <v>696</v>
      </c>
      <c r="D619" s="67" t="s">
        <v>706</v>
      </c>
      <c r="E619" s="67" t="s">
        <v>17</v>
      </c>
      <c r="F619" s="67" t="s">
        <v>18</v>
      </c>
      <c r="G619" s="67" t="s">
        <v>25</v>
      </c>
      <c r="H619" s="25">
        <v>45323</v>
      </c>
      <c r="I619" s="67">
        <v>800</v>
      </c>
      <c r="J619" s="40" t="s">
        <v>20</v>
      </c>
      <c r="K619" s="44"/>
    </row>
    <row r="620" s="6" customFormat="1" ht="32.25" customHeight="1" spans="1:11">
      <c r="A620" s="21">
        <v>616</v>
      </c>
      <c r="B620" s="67" t="s">
        <v>271</v>
      </c>
      <c r="C620" s="67" t="s">
        <v>696</v>
      </c>
      <c r="D620" s="67" t="s">
        <v>707</v>
      </c>
      <c r="E620" s="67" t="s">
        <v>17</v>
      </c>
      <c r="F620" s="67" t="s">
        <v>18</v>
      </c>
      <c r="G620" s="67" t="s">
        <v>22</v>
      </c>
      <c r="H620" s="25">
        <v>45342</v>
      </c>
      <c r="I620" s="67">
        <v>600</v>
      </c>
      <c r="J620" s="40" t="s">
        <v>20</v>
      </c>
      <c r="K620" s="44"/>
    </row>
    <row r="621" s="6" customFormat="1" ht="32.25" customHeight="1" spans="1:11">
      <c r="A621" s="21">
        <v>617</v>
      </c>
      <c r="B621" s="67" t="s">
        <v>271</v>
      </c>
      <c r="C621" s="67" t="s">
        <v>696</v>
      </c>
      <c r="D621" s="67" t="s">
        <v>708</v>
      </c>
      <c r="E621" s="67" t="s">
        <v>17</v>
      </c>
      <c r="F621" s="67" t="s">
        <v>18</v>
      </c>
      <c r="G621" s="67" t="s">
        <v>257</v>
      </c>
      <c r="H621" s="25">
        <v>45361</v>
      </c>
      <c r="I621" s="67">
        <v>800</v>
      </c>
      <c r="J621" s="40" t="s">
        <v>20</v>
      </c>
      <c r="K621" s="44"/>
    </row>
    <row r="622" s="6" customFormat="1" ht="32.25" customHeight="1" spans="1:11">
      <c r="A622" s="21">
        <v>618</v>
      </c>
      <c r="B622" s="67" t="s">
        <v>271</v>
      </c>
      <c r="C622" s="67" t="s">
        <v>696</v>
      </c>
      <c r="D622" s="67" t="s">
        <v>709</v>
      </c>
      <c r="E622" s="67" t="s">
        <v>17</v>
      </c>
      <c r="F622" s="67" t="s">
        <v>18</v>
      </c>
      <c r="G622" s="67" t="s">
        <v>22</v>
      </c>
      <c r="H622" s="25">
        <v>45389</v>
      </c>
      <c r="I622" s="67">
        <v>600</v>
      </c>
      <c r="J622" s="40" t="s">
        <v>20</v>
      </c>
      <c r="K622" s="44"/>
    </row>
    <row r="623" s="6" customFormat="1" ht="32.25" customHeight="1" spans="1:11">
      <c r="A623" s="21">
        <v>619</v>
      </c>
      <c r="B623" s="67" t="s">
        <v>271</v>
      </c>
      <c r="C623" s="67" t="s">
        <v>696</v>
      </c>
      <c r="D623" s="67" t="s">
        <v>710</v>
      </c>
      <c r="E623" s="67" t="s">
        <v>17</v>
      </c>
      <c r="F623" s="67" t="s">
        <v>18</v>
      </c>
      <c r="G623" s="67" t="s">
        <v>22</v>
      </c>
      <c r="H623" s="25">
        <v>45327</v>
      </c>
      <c r="I623" s="67">
        <v>600</v>
      </c>
      <c r="J623" s="40" t="s">
        <v>20</v>
      </c>
      <c r="K623" s="44"/>
    </row>
    <row r="624" s="6" customFormat="1" ht="32.25" customHeight="1" spans="1:11">
      <c r="A624" s="21">
        <v>620</v>
      </c>
      <c r="B624" s="67" t="s">
        <v>271</v>
      </c>
      <c r="C624" s="67" t="s">
        <v>696</v>
      </c>
      <c r="D624" s="67" t="s">
        <v>711</v>
      </c>
      <c r="E624" s="67" t="s">
        <v>17</v>
      </c>
      <c r="F624" s="67" t="s">
        <v>18</v>
      </c>
      <c r="G624" s="67" t="s">
        <v>28</v>
      </c>
      <c r="H624" s="25">
        <v>45342</v>
      </c>
      <c r="I624" s="67">
        <v>800</v>
      </c>
      <c r="J624" s="40" t="s">
        <v>20</v>
      </c>
      <c r="K624" s="44"/>
    </row>
    <row r="625" s="6" customFormat="1" ht="32.25" customHeight="1" spans="1:11">
      <c r="A625" s="21">
        <v>621</v>
      </c>
      <c r="B625" s="67" t="s">
        <v>271</v>
      </c>
      <c r="C625" s="67" t="s">
        <v>696</v>
      </c>
      <c r="D625" s="67" t="s">
        <v>712</v>
      </c>
      <c r="E625" s="67" t="s">
        <v>17</v>
      </c>
      <c r="F625" s="67" t="s">
        <v>18</v>
      </c>
      <c r="G625" s="67" t="s">
        <v>28</v>
      </c>
      <c r="H625" s="25">
        <v>45342</v>
      </c>
      <c r="I625" s="67">
        <v>800</v>
      </c>
      <c r="J625" s="40" t="s">
        <v>20</v>
      </c>
      <c r="K625" s="44"/>
    </row>
    <row r="626" s="6" customFormat="1" ht="32.25" customHeight="1" spans="1:11">
      <c r="A626" s="21">
        <v>622</v>
      </c>
      <c r="B626" s="67" t="s">
        <v>271</v>
      </c>
      <c r="C626" s="67" t="s">
        <v>696</v>
      </c>
      <c r="D626" s="67" t="s">
        <v>713</v>
      </c>
      <c r="E626" s="67" t="s">
        <v>17</v>
      </c>
      <c r="F626" s="67" t="s">
        <v>18</v>
      </c>
      <c r="G626" s="67" t="s">
        <v>28</v>
      </c>
      <c r="H626" s="25">
        <v>45342</v>
      </c>
      <c r="I626" s="67">
        <v>800</v>
      </c>
      <c r="J626" s="40" t="s">
        <v>20</v>
      </c>
      <c r="K626" s="44"/>
    </row>
    <row r="627" s="6" customFormat="1" ht="32.25" customHeight="1" spans="1:11">
      <c r="A627" s="21">
        <v>623</v>
      </c>
      <c r="B627" s="67" t="s">
        <v>271</v>
      </c>
      <c r="C627" s="67" t="s">
        <v>696</v>
      </c>
      <c r="D627" s="67" t="s">
        <v>714</v>
      </c>
      <c r="E627" s="67" t="s">
        <v>17</v>
      </c>
      <c r="F627" s="67" t="s">
        <v>18</v>
      </c>
      <c r="G627" s="67" t="s">
        <v>28</v>
      </c>
      <c r="H627" s="25">
        <v>45342</v>
      </c>
      <c r="I627" s="67">
        <v>800</v>
      </c>
      <c r="J627" s="40" t="s">
        <v>20</v>
      </c>
      <c r="K627" s="44"/>
    </row>
    <row r="628" s="6" customFormat="1" ht="32.25" customHeight="1" spans="1:11">
      <c r="A628" s="21">
        <v>624</v>
      </c>
      <c r="B628" s="67" t="s">
        <v>271</v>
      </c>
      <c r="C628" s="67" t="s">
        <v>696</v>
      </c>
      <c r="D628" s="67" t="s">
        <v>715</v>
      </c>
      <c r="E628" s="67" t="s">
        <v>17</v>
      </c>
      <c r="F628" s="67" t="s">
        <v>18</v>
      </c>
      <c r="G628" s="67" t="s">
        <v>22</v>
      </c>
      <c r="H628" s="25">
        <v>45350</v>
      </c>
      <c r="I628" s="67">
        <v>600</v>
      </c>
      <c r="J628" s="40" t="s">
        <v>20</v>
      </c>
      <c r="K628" s="44"/>
    </row>
    <row r="629" s="6" customFormat="1" ht="32.25" customHeight="1" spans="1:11">
      <c r="A629" s="21">
        <v>625</v>
      </c>
      <c r="B629" s="67" t="s">
        <v>271</v>
      </c>
      <c r="C629" s="67" t="s">
        <v>696</v>
      </c>
      <c r="D629" s="67" t="s">
        <v>716</v>
      </c>
      <c r="E629" s="67" t="s">
        <v>17</v>
      </c>
      <c r="F629" s="67" t="s">
        <v>18</v>
      </c>
      <c r="G629" s="67" t="s">
        <v>22</v>
      </c>
      <c r="H629" s="25">
        <v>45356</v>
      </c>
      <c r="I629" s="67">
        <v>600</v>
      </c>
      <c r="J629" s="40" t="s">
        <v>20</v>
      </c>
      <c r="K629" s="44"/>
    </row>
    <row r="630" s="6" customFormat="1" ht="32.25" customHeight="1" spans="1:11">
      <c r="A630" s="21">
        <v>626</v>
      </c>
      <c r="B630" s="67" t="s">
        <v>271</v>
      </c>
      <c r="C630" s="67" t="s">
        <v>696</v>
      </c>
      <c r="D630" s="67" t="s">
        <v>717</v>
      </c>
      <c r="E630" s="67" t="s">
        <v>17</v>
      </c>
      <c r="F630" s="67" t="s">
        <v>18</v>
      </c>
      <c r="G630" s="67" t="s">
        <v>28</v>
      </c>
      <c r="H630" s="25">
        <v>45347</v>
      </c>
      <c r="I630" s="67">
        <v>800</v>
      </c>
      <c r="J630" s="40" t="s">
        <v>20</v>
      </c>
      <c r="K630" s="44"/>
    </row>
    <row r="631" s="6" customFormat="1" ht="32.25" customHeight="1" spans="1:11">
      <c r="A631" s="21">
        <v>627</v>
      </c>
      <c r="B631" s="67" t="s">
        <v>271</v>
      </c>
      <c r="C631" s="67" t="s">
        <v>696</v>
      </c>
      <c r="D631" s="67" t="s">
        <v>718</v>
      </c>
      <c r="E631" s="67" t="s">
        <v>17</v>
      </c>
      <c r="F631" s="67" t="s">
        <v>18</v>
      </c>
      <c r="G631" s="67" t="s">
        <v>22</v>
      </c>
      <c r="H631" s="25">
        <v>45342</v>
      </c>
      <c r="I631" s="67">
        <v>600</v>
      </c>
      <c r="J631" s="40" t="s">
        <v>20</v>
      </c>
      <c r="K631" s="44"/>
    </row>
    <row r="632" s="6" customFormat="1" ht="32.25" customHeight="1" spans="1:11">
      <c r="A632" s="21">
        <v>628</v>
      </c>
      <c r="B632" s="67" t="s">
        <v>271</v>
      </c>
      <c r="C632" s="67" t="s">
        <v>696</v>
      </c>
      <c r="D632" s="67" t="s">
        <v>719</v>
      </c>
      <c r="E632" s="67" t="s">
        <v>17</v>
      </c>
      <c r="F632" s="67" t="s">
        <v>18</v>
      </c>
      <c r="G632" s="67" t="s">
        <v>22</v>
      </c>
      <c r="H632" s="25">
        <v>45347</v>
      </c>
      <c r="I632" s="67">
        <v>600</v>
      </c>
      <c r="J632" s="40" t="s">
        <v>20</v>
      </c>
      <c r="K632" s="44"/>
    </row>
    <row r="633" s="6" customFormat="1" ht="32.25" customHeight="1" spans="1:11">
      <c r="A633" s="21">
        <v>629</v>
      </c>
      <c r="B633" s="67" t="s">
        <v>271</v>
      </c>
      <c r="C633" s="67" t="s">
        <v>696</v>
      </c>
      <c r="D633" s="67" t="s">
        <v>720</v>
      </c>
      <c r="E633" s="67" t="s">
        <v>17</v>
      </c>
      <c r="F633" s="67" t="s">
        <v>18</v>
      </c>
      <c r="G633" s="67" t="s">
        <v>22</v>
      </c>
      <c r="H633" s="25">
        <v>45337</v>
      </c>
      <c r="I633" s="67">
        <v>600</v>
      </c>
      <c r="J633" s="40" t="s">
        <v>20</v>
      </c>
      <c r="K633" s="44"/>
    </row>
    <row r="634" s="6" customFormat="1" ht="32.25" customHeight="1" spans="1:11">
      <c r="A634" s="21">
        <v>630</v>
      </c>
      <c r="B634" s="67" t="s">
        <v>271</v>
      </c>
      <c r="C634" s="67" t="s">
        <v>696</v>
      </c>
      <c r="D634" s="67" t="s">
        <v>721</v>
      </c>
      <c r="E634" s="67" t="s">
        <v>17</v>
      </c>
      <c r="F634" s="67" t="s">
        <v>18</v>
      </c>
      <c r="G634" s="67" t="s">
        <v>28</v>
      </c>
      <c r="H634" s="25">
        <v>45338</v>
      </c>
      <c r="I634" s="67">
        <v>800</v>
      </c>
      <c r="J634" s="40" t="s">
        <v>20</v>
      </c>
      <c r="K634" s="44"/>
    </row>
    <row r="635" s="6" customFormat="1" ht="32.25" customHeight="1" spans="1:11">
      <c r="A635" s="21">
        <v>631</v>
      </c>
      <c r="B635" s="67" t="s">
        <v>271</v>
      </c>
      <c r="C635" s="67" t="s">
        <v>696</v>
      </c>
      <c r="D635" s="67" t="s">
        <v>722</v>
      </c>
      <c r="E635" s="67" t="s">
        <v>17</v>
      </c>
      <c r="F635" s="67" t="s">
        <v>18</v>
      </c>
      <c r="G635" s="67" t="s">
        <v>22</v>
      </c>
      <c r="H635" s="25">
        <v>45337</v>
      </c>
      <c r="I635" s="67">
        <v>600</v>
      </c>
      <c r="J635" s="40" t="s">
        <v>20</v>
      </c>
      <c r="K635" s="44"/>
    </row>
    <row r="636" s="6" customFormat="1" ht="32.25" customHeight="1" spans="1:11">
      <c r="A636" s="21">
        <v>632</v>
      </c>
      <c r="B636" s="67" t="s">
        <v>271</v>
      </c>
      <c r="C636" s="67" t="s">
        <v>723</v>
      </c>
      <c r="D636" s="67" t="s">
        <v>724</v>
      </c>
      <c r="E636" s="67" t="s">
        <v>17</v>
      </c>
      <c r="F636" s="67" t="s">
        <v>18</v>
      </c>
      <c r="G636" s="67" t="s">
        <v>22</v>
      </c>
      <c r="H636" s="25">
        <v>45323</v>
      </c>
      <c r="I636" s="67">
        <v>600</v>
      </c>
      <c r="J636" s="40" t="s">
        <v>20</v>
      </c>
      <c r="K636" s="44"/>
    </row>
    <row r="637" s="6" customFormat="1" ht="32.25" customHeight="1" spans="1:11">
      <c r="A637" s="21">
        <v>633</v>
      </c>
      <c r="B637" s="67" t="s">
        <v>271</v>
      </c>
      <c r="C637" s="67" t="s">
        <v>723</v>
      </c>
      <c r="D637" s="67" t="s">
        <v>725</v>
      </c>
      <c r="E637" s="67" t="s">
        <v>17</v>
      </c>
      <c r="F637" s="67" t="s">
        <v>18</v>
      </c>
      <c r="G637" s="67" t="s">
        <v>22</v>
      </c>
      <c r="H637" s="25">
        <v>45323</v>
      </c>
      <c r="I637" s="67">
        <v>600</v>
      </c>
      <c r="J637" s="40" t="s">
        <v>20</v>
      </c>
      <c r="K637" s="44"/>
    </row>
    <row r="638" s="6" customFormat="1" ht="32.25" customHeight="1" spans="1:11">
      <c r="A638" s="21">
        <v>634</v>
      </c>
      <c r="B638" s="67" t="s">
        <v>271</v>
      </c>
      <c r="C638" s="67" t="s">
        <v>723</v>
      </c>
      <c r="D638" s="67" t="s">
        <v>726</v>
      </c>
      <c r="E638" s="67" t="s">
        <v>17</v>
      </c>
      <c r="F638" s="67" t="s">
        <v>18</v>
      </c>
      <c r="G638" s="67" t="s">
        <v>22</v>
      </c>
      <c r="H638" s="25">
        <v>45444</v>
      </c>
      <c r="I638" s="67">
        <v>600</v>
      </c>
      <c r="J638" s="40" t="s">
        <v>20</v>
      </c>
      <c r="K638" s="44"/>
    </row>
    <row r="639" s="6" customFormat="1" ht="32.25" customHeight="1" spans="1:11">
      <c r="A639" s="21">
        <v>635</v>
      </c>
      <c r="B639" s="67" t="s">
        <v>271</v>
      </c>
      <c r="C639" s="67" t="s">
        <v>723</v>
      </c>
      <c r="D639" s="67" t="s">
        <v>727</v>
      </c>
      <c r="E639" s="67" t="s">
        <v>17</v>
      </c>
      <c r="F639" s="67" t="s">
        <v>18</v>
      </c>
      <c r="G639" s="67" t="s">
        <v>22</v>
      </c>
      <c r="H639" s="25">
        <v>45323</v>
      </c>
      <c r="I639" s="67">
        <v>600</v>
      </c>
      <c r="J639" s="40" t="s">
        <v>20</v>
      </c>
      <c r="K639" s="44"/>
    </row>
    <row r="640" s="6" customFormat="1" ht="32.25" customHeight="1" spans="1:11">
      <c r="A640" s="21">
        <v>636</v>
      </c>
      <c r="B640" s="67" t="s">
        <v>271</v>
      </c>
      <c r="C640" s="67" t="s">
        <v>723</v>
      </c>
      <c r="D640" s="67" t="s">
        <v>728</v>
      </c>
      <c r="E640" s="67" t="s">
        <v>17</v>
      </c>
      <c r="F640" s="67" t="s">
        <v>18</v>
      </c>
      <c r="G640" s="67" t="s">
        <v>22</v>
      </c>
      <c r="H640" s="25">
        <v>45323</v>
      </c>
      <c r="I640" s="67">
        <v>600</v>
      </c>
      <c r="J640" s="40" t="s">
        <v>20</v>
      </c>
      <c r="K640" s="44"/>
    </row>
    <row r="641" s="6" customFormat="1" ht="32.25" customHeight="1" spans="1:11">
      <c r="A641" s="21">
        <v>637</v>
      </c>
      <c r="B641" s="67" t="s">
        <v>271</v>
      </c>
      <c r="C641" s="67" t="s">
        <v>723</v>
      </c>
      <c r="D641" s="67" t="s">
        <v>729</v>
      </c>
      <c r="E641" s="67" t="s">
        <v>17</v>
      </c>
      <c r="F641" s="67" t="s">
        <v>18</v>
      </c>
      <c r="G641" s="67" t="s">
        <v>22</v>
      </c>
      <c r="H641" s="25">
        <v>45292</v>
      </c>
      <c r="I641" s="67">
        <v>600</v>
      </c>
      <c r="J641" s="40" t="s">
        <v>20</v>
      </c>
      <c r="K641" s="44"/>
    </row>
    <row r="642" s="6" customFormat="1" ht="32.25" customHeight="1" spans="1:11">
      <c r="A642" s="21">
        <v>638</v>
      </c>
      <c r="B642" s="67" t="s">
        <v>271</v>
      </c>
      <c r="C642" s="67" t="s">
        <v>723</v>
      </c>
      <c r="D642" s="67" t="s">
        <v>730</v>
      </c>
      <c r="E642" s="67" t="s">
        <v>17</v>
      </c>
      <c r="F642" s="67" t="s">
        <v>18</v>
      </c>
      <c r="G642" s="67" t="s">
        <v>22</v>
      </c>
      <c r="H642" s="25">
        <v>45292</v>
      </c>
      <c r="I642" s="67">
        <v>600</v>
      </c>
      <c r="J642" s="40" t="s">
        <v>20</v>
      </c>
      <c r="K642" s="44"/>
    </row>
    <row r="643" s="6" customFormat="1" ht="32.25" customHeight="1" spans="1:11">
      <c r="A643" s="21">
        <v>639</v>
      </c>
      <c r="B643" s="67" t="s">
        <v>271</v>
      </c>
      <c r="C643" s="67" t="s">
        <v>723</v>
      </c>
      <c r="D643" s="67" t="s">
        <v>731</v>
      </c>
      <c r="E643" s="67" t="s">
        <v>17</v>
      </c>
      <c r="F643" s="67" t="s">
        <v>18</v>
      </c>
      <c r="G643" s="67" t="s">
        <v>22</v>
      </c>
      <c r="H643" s="25">
        <v>45363</v>
      </c>
      <c r="I643" s="67">
        <v>600</v>
      </c>
      <c r="J643" s="40" t="s">
        <v>20</v>
      </c>
      <c r="K643" s="44"/>
    </row>
    <row r="644" s="6" customFormat="1" ht="32.25" customHeight="1" spans="1:11">
      <c r="A644" s="21">
        <v>640</v>
      </c>
      <c r="B644" s="67" t="s">
        <v>271</v>
      </c>
      <c r="C644" s="67" t="s">
        <v>723</v>
      </c>
      <c r="D644" s="67" t="s">
        <v>732</v>
      </c>
      <c r="E644" s="67" t="s">
        <v>17</v>
      </c>
      <c r="F644" s="67" t="s">
        <v>18</v>
      </c>
      <c r="G644" s="67" t="s">
        <v>22</v>
      </c>
      <c r="H644" s="25">
        <v>45361</v>
      </c>
      <c r="I644" s="67">
        <v>600</v>
      </c>
      <c r="J644" s="40" t="s">
        <v>20</v>
      </c>
      <c r="K644" s="44"/>
    </row>
    <row r="645" s="6" customFormat="1" ht="32.25" customHeight="1" spans="1:11">
      <c r="A645" s="21">
        <v>641</v>
      </c>
      <c r="B645" s="67" t="s">
        <v>271</v>
      </c>
      <c r="C645" s="67" t="s">
        <v>723</v>
      </c>
      <c r="D645" s="67" t="s">
        <v>733</v>
      </c>
      <c r="E645" s="67" t="s">
        <v>17</v>
      </c>
      <c r="F645" s="67" t="s">
        <v>18</v>
      </c>
      <c r="G645" s="67" t="s">
        <v>22</v>
      </c>
      <c r="H645" s="25">
        <v>45352</v>
      </c>
      <c r="I645" s="67">
        <v>600</v>
      </c>
      <c r="J645" s="40" t="s">
        <v>20</v>
      </c>
      <c r="K645" s="44"/>
    </row>
    <row r="646" s="6" customFormat="1" ht="32.25" customHeight="1" spans="1:11">
      <c r="A646" s="21">
        <v>642</v>
      </c>
      <c r="B646" s="67" t="s">
        <v>271</v>
      </c>
      <c r="C646" s="67" t="s">
        <v>723</v>
      </c>
      <c r="D646" s="67" t="s">
        <v>734</v>
      </c>
      <c r="E646" s="67" t="s">
        <v>17</v>
      </c>
      <c r="F646" s="67" t="s">
        <v>18</v>
      </c>
      <c r="G646" s="67" t="s">
        <v>22</v>
      </c>
      <c r="H646" s="25">
        <v>45323</v>
      </c>
      <c r="I646" s="67">
        <v>600</v>
      </c>
      <c r="J646" s="40" t="s">
        <v>20</v>
      </c>
      <c r="K646" s="44"/>
    </row>
    <row r="647" s="6" customFormat="1" ht="32.25" customHeight="1" spans="1:11">
      <c r="A647" s="21">
        <v>643</v>
      </c>
      <c r="B647" s="67" t="s">
        <v>271</v>
      </c>
      <c r="C647" s="67" t="s">
        <v>723</v>
      </c>
      <c r="D647" s="67" t="s">
        <v>735</v>
      </c>
      <c r="E647" s="67" t="s">
        <v>17</v>
      </c>
      <c r="F647" s="67" t="s">
        <v>18</v>
      </c>
      <c r="G647" s="67" t="s">
        <v>22</v>
      </c>
      <c r="H647" s="25">
        <v>45292</v>
      </c>
      <c r="I647" s="67">
        <v>600</v>
      </c>
      <c r="J647" s="40" t="s">
        <v>20</v>
      </c>
      <c r="K647" s="44"/>
    </row>
    <row r="648" s="6" customFormat="1" ht="32.25" customHeight="1" spans="1:11">
      <c r="A648" s="21">
        <v>644</v>
      </c>
      <c r="B648" s="67" t="s">
        <v>271</v>
      </c>
      <c r="C648" s="67" t="s">
        <v>723</v>
      </c>
      <c r="D648" s="67" t="s">
        <v>736</v>
      </c>
      <c r="E648" s="67" t="s">
        <v>17</v>
      </c>
      <c r="F648" s="67" t="s">
        <v>18</v>
      </c>
      <c r="G648" s="67" t="s">
        <v>22</v>
      </c>
      <c r="H648" s="25">
        <v>45334</v>
      </c>
      <c r="I648" s="67">
        <v>600</v>
      </c>
      <c r="J648" s="40" t="s">
        <v>20</v>
      </c>
      <c r="K648" s="44"/>
    </row>
    <row r="649" s="6" customFormat="1" ht="32.25" customHeight="1" spans="1:11">
      <c r="A649" s="21">
        <v>645</v>
      </c>
      <c r="B649" s="67" t="s">
        <v>271</v>
      </c>
      <c r="C649" s="67" t="s">
        <v>723</v>
      </c>
      <c r="D649" s="67" t="s">
        <v>737</v>
      </c>
      <c r="E649" s="67" t="s">
        <v>17</v>
      </c>
      <c r="F649" s="67" t="s">
        <v>18</v>
      </c>
      <c r="G649" s="67" t="s">
        <v>22</v>
      </c>
      <c r="H649" s="25">
        <v>45334</v>
      </c>
      <c r="I649" s="67">
        <v>600</v>
      </c>
      <c r="J649" s="40" t="s">
        <v>20</v>
      </c>
      <c r="K649" s="44"/>
    </row>
    <row r="650" s="6" customFormat="1" ht="32.25" customHeight="1" spans="1:11">
      <c r="A650" s="21">
        <v>646</v>
      </c>
      <c r="B650" s="67" t="s">
        <v>271</v>
      </c>
      <c r="C650" s="67" t="s">
        <v>723</v>
      </c>
      <c r="D650" s="67" t="s">
        <v>738</v>
      </c>
      <c r="E650" s="67" t="s">
        <v>17</v>
      </c>
      <c r="F650" s="67" t="s">
        <v>18</v>
      </c>
      <c r="G650" s="67" t="s">
        <v>22</v>
      </c>
      <c r="H650" s="25">
        <v>45334</v>
      </c>
      <c r="I650" s="67">
        <v>600</v>
      </c>
      <c r="J650" s="40" t="s">
        <v>20</v>
      </c>
      <c r="K650" s="44"/>
    </row>
    <row r="651" s="6" customFormat="1" ht="32.25" customHeight="1" spans="1:11">
      <c r="A651" s="21">
        <v>647</v>
      </c>
      <c r="B651" s="67" t="s">
        <v>271</v>
      </c>
      <c r="C651" s="67" t="s">
        <v>723</v>
      </c>
      <c r="D651" s="67" t="s">
        <v>739</v>
      </c>
      <c r="E651" s="67" t="s">
        <v>17</v>
      </c>
      <c r="F651" s="67" t="s">
        <v>18</v>
      </c>
      <c r="G651" s="67" t="s">
        <v>22</v>
      </c>
      <c r="H651" s="25">
        <v>45352</v>
      </c>
      <c r="I651" s="67">
        <v>600</v>
      </c>
      <c r="J651" s="40" t="s">
        <v>20</v>
      </c>
      <c r="K651" s="44"/>
    </row>
    <row r="652" s="6" customFormat="1" ht="32.25" customHeight="1" spans="1:11">
      <c r="A652" s="21">
        <v>648</v>
      </c>
      <c r="B652" s="67" t="s">
        <v>271</v>
      </c>
      <c r="C652" s="67" t="s">
        <v>723</v>
      </c>
      <c r="D652" s="67" t="s">
        <v>740</v>
      </c>
      <c r="E652" s="67" t="s">
        <v>17</v>
      </c>
      <c r="F652" s="67" t="s">
        <v>18</v>
      </c>
      <c r="G652" s="67" t="s">
        <v>257</v>
      </c>
      <c r="H652" s="25">
        <v>45323</v>
      </c>
      <c r="I652" s="67">
        <v>800</v>
      </c>
      <c r="J652" s="40" t="s">
        <v>20</v>
      </c>
      <c r="K652" s="44"/>
    </row>
    <row r="653" s="6" customFormat="1" ht="32.25" customHeight="1" spans="1:11">
      <c r="A653" s="21">
        <v>649</v>
      </c>
      <c r="B653" s="67" t="s">
        <v>271</v>
      </c>
      <c r="C653" s="67" t="s">
        <v>723</v>
      </c>
      <c r="D653" s="67" t="s">
        <v>741</v>
      </c>
      <c r="E653" s="67" t="s">
        <v>17</v>
      </c>
      <c r="F653" s="67" t="s">
        <v>18</v>
      </c>
      <c r="G653" s="67" t="s">
        <v>22</v>
      </c>
      <c r="H653" s="25">
        <v>45352</v>
      </c>
      <c r="I653" s="67">
        <v>600</v>
      </c>
      <c r="J653" s="40" t="s">
        <v>20</v>
      </c>
      <c r="K653" s="44"/>
    </row>
    <row r="654" s="6" customFormat="1" ht="32.25" customHeight="1" spans="1:11">
      <c r="A654" s="21">
        <v>650</v>
      </c>
      <c r="B654" s="67" t="s">
        <v>271</v>
      </c>
      <c r="C654" s="67" t="s">
        <v>723</v>
      </c>
      <c r="D654" s="67" t="s">
        <v>742</v>
      </c>
      <c r="E654" s="67" t="s">
        <v>17</v>
      </c>
      <c r="F654" s="67" t="s">
        <v>18</v>
      </c>
      <c r="G654" s="67" t="s">
        <v>585</v>
      </c>
      <c r="H654" s="25">
        <v>45352</v>
      </c>
      <c r="I654" s="67">
        <v>800</v>
      </c>
      <c r="J654" s="40" t="s">
        <v>20</v>
      </c>
      <c r="K654" s="44"/>
    </row>
    <row r="655" s="6" customFormat="1" ht="32.25" customHeight="1" spans="1:11">
      <c r="A655" s="21">
        <v>651</v>
      </c>
      <c r="B655" s="67" t="s">
        <v>271</v>
      </c>
      <c r="C655" s="67" t="s">
        <v>723</v>
      </c>
      <c r="D655" s="67" t="s">
        <v>743</v>
      </c>
      <c r="E655" s="67" t="s">
        <v>17</v>
      </c>
      <c r="F655" s="67" t="s">
        <v>18</v>
      </c>
      <c r="G655" s="67" t="s">
        <v>585</v>
      </c>
      <c r="H655" s="25">
        <v>45352</v>
      </c>
      <c r="I655" s="67">
        <v>800</v>
      </c>
      <c r="J655" s="40" t="s">
        <v>20</v>
      </c>
      <c r="K655" s="44"/>
    </row>
    <row r="656" s="6" customFormat="1" ht="32.25" customHeight="1" spans="1:11">
      <c r="A656" s="21">
        <v>652</v>
      </c>
      <c r="B656" s="67" t="s">
        <v>271</v>
      </c>
      <c r="C656" s="67" t="s">
        <v>723</v>
      </c>
      <c r="D656" s="67" t="s">
        <v>744</v>
      </c>
      <c r="E656" s="67" t="s">
        <v>17</v>
      </c>
      <c r="F656" s="67" t="s">
        <v>18</v>
      </c>
      <c r="G656" s="67" t="s">
        <v>22</v>
      </c>
      <c r="H656" s="25">
        <v>45323</v>
      </c>
      <c r="I656" s="67">
        <v>600</v>
      </c>
      <c r="J656" s="40" t="s">
        <v>20</v>
      </c>
      <c r="K656" s="44"/>
    </row>
    <row r="657" s="6" customFormat="1" ht="32.25" customHeight="1" spans="1:11">
      <c r="A657" s="21">
        <v>653</v>
      </c>
      <c r="B657" s="67" t="s">
        <v>271</v>
      </c>
      <c r="C657" s="67" t="s">
        <v>723</v>
      </c>
      <c r="D657" s="67" t="s">
        <v>745</v>
      </c>
      <c r="E657" s="67" t="s">
        <v>17</v>
      </c>
      <c r="F657" s="67" t="s">
        <v>18</v>
      </c>
      <c r="G657" s="67" t="s">
        <v>22</v>
      </c>
      <c r="H657" s="25">
        <v>45323</v>
      </c>
      <c r="I657" s="67">
        <v>600</v>
      </c>
      <c r="J657" s="40" t="s">
        <v>20</v>
      </c>
      <c r="K657" s="44"/>
    </row>
    <row r="658" s="6" customFormat="1" ht="32.25" customHeight="1" spans="1:11">
      <c r="A658" s="21">
        <v>654</v>
      </c>
      <c r="B658" s="67" t="s">
        <v>271</v>
      </c>
      <c r="C658" s="67" t="s">
        <v>723</v>
      </c>
      <c r="D658" s="67" t="s">
        <v>746</v>
      </c>
      <c r="E658" s="67" t="s">
        <v>17</v>
      </c>
      <c r="F658" s="67" t="s">
        <v>18</v>
      </c>
      <c r="G658" s="67" t="s">
        <v>585</v>
      </c>
      <c r="H658" s="25">
        <v>45444</v>
      </c>
      <c r="I658" s="67">
        <v>800</v>
      </c>
      <c r="J658" s="40" t="s">
        <v>20</v>
      </c>
      <c r="K658" s="44"/>
    </row>
    <row r="659" s="6" customFormat="1" ht="32.25" customHeight="1" spans="1:11">
      <c r="A659" s="21">
        <v>655</v>
      </c>
      <c r="B659" s="67" t="s">
        <v>271</v>
      </c>
      <c r="C659" s="67" t="s">
        <v>723</v>
      </c>
      <c r="D659" s="67" t="s">
        <v>747</v>
      </c>
      <c r="E659" s="67" t="s">
        <v>17</v>
      </c>
      <c r="F659" s="67" t="s">
        <v>18</v>
      </c>
      <c r="G659" s="67" t="s">
        <v>585</v>
      </c>
      <c r="H659" s="25">
        <v>45352</v>
      </c>
      <c r="I659" s="67">
        <v>800</v>
      </c>
      <c r="J659" s="40" t="s">
        <v>20</v>
      </c>
      <c r="K659" s="44"/>
    </row>
    <row r="660" s="6" customFormat="1" ht="32.25" customHeight="1" spans="1:11">
      <c r="A660" s="21">
        <v>656</v>
      </c>
      <c r="B660" s="67" t="s">
        <v>271</v>
      </c>
      <c r="C660" s="67" t="s">
        <v>723</v>
      </c>
      <c r="D660" s="67" t="s">
        <v>748</v>
      </c>
      <c r="E660" s="67" t="s">
        <v>17</v>
      </c>
      <c r="F660" s="67" t="s">
        <v>18</v>
      </c>
      <c r="G660" s="67" t="s">
        <v>22</v>
      </c>
      <c r="H660" s="25">
        <v>45323</v>
      </c>
      <c r="I660" s="67">
        <v>600</v>
      </c>
      <c r="J660" s="40" t="s">
        <v>20</v>
      </c>
      <c r="K660" s="44"/>
    </row>
    <row r="661" s="6" customFormat="1" ht="32.25" customHeight="1" spans="1:11">
      <c r="A661" s="21">
        <v>657</v>
      </c>
      <c r="B661" s="67" t="s">
        <v>271</v>
      </c>
      <c r="C661" s="67" t="s">
        <v>723</v>
      </c>
      <c r="D661" s="67" t="s">
        <v>749</v>
      </c>
      <c r="E661" s="67" t="s">
        <v>17</v>
      </c>
      <c r="F661" s="67" t="s">
        <v>18</v>
      </c>
      <c r="G661" s="67" t="s">
        <v>22</v>
      </c>
      <c r="H661" s="25">
        <v>45352</v>
      </c>
      <c r="I661" s="67">
        <v>600</v>
      </c>
      <c r="J661" s="40" t="s">
        <v>20</v>
      </c>
      <c r="K661" s="44"/>
    </row>
    <row r="662" s="6" customFormat="1" ht="32.25" customHeight="1" spans="1:11">
      <c r="A662" s="21">
        <v>658</v>
      </c>
      <c r="B662" s="67" t="s">
        <v>271</v>
      </c>
      <c r="C662" s="67" t="s">
        <v>723</v>
      </c>
      <c r="D662" s="67" t="s">
        <v>750</v>
      </c>
      <c r="E662" s="67" t="s">
        <v>17</v>
      </c>
      <c r="F662" s="67" t="s">
        <v>18</v>
      </c>
      <c r="G662" s="67" t="s">
        <v>22</v>
      </c>
      <c r="H662" s="25">
        <v>45352</v>
      </c>
      <c r="I662" s="67">
        <v>600</v>
      </c>
      <c r="J662" s="40" t="s">
        <v>20</v>
      </c>
      <c r="K662" s="44"/>
    </row>
    <row r="663" s="6" customFormat="1" ht="32.25" customHeight="1" spans="1:11">
      <c r="A663" s="21">
        <v>659</v>
      </c>
      <c r="B663" s="67" t="s">
        <v>271</v>
      </c>
      <c r="C663" s="67" t="s">
        <v>723</v>
      </c>
      <c r="D663" s="67" t="s">
        <v>751</v>
      </c>
      <c r="E663" s="67" t="s">
        <v>17</v>
      </c>
      <c r="F663" s="67" t="s">
        <v>18</v>
      </c>
      <c r="G663" s="67" t="s">
        <v>22</v>
      </c>
      <c r="H663" s="25">
        <v>45352</v>
      </c>
      <c r="I663" s="67">
        <v>600</v>
      </c>
      <c r="J663" s="40" t="s">
        <v>20</v>
      </c>
      <c r="K663" s="44"/>
    </row>
    <row r="664" s="6" customFormat="1" ht="32.25" customHeight="1" spans="1:11">
      <c r="A664" s="21">
        <v>660</v>
      </c>
      <c r="B664" s="67" t="s">
        <v>271</v>
      </c>
      <c r="C664" s="67" t="s">
        <v>723</v>
      </c>
      <c r="D664" s="67" t="s">
        <v>752</v>
      </c>
      <c r="E664" s="67" t="s">
        <v>17</v>
      </c>
      <c r="F664" s="67" t="s">
        <v>18</v>
      </c>
      <c r="G664" s="67" t="s">
        <v>22</v>
      </c>
      <c r="H664" s="25">
        <v>45323</v>
      </c>
      <c r="I664" s="67">
        <v>600</v>
      </c>
      <c r="J664" s="40" t="s">
        <v>20</v>
      </c>
      <c r="K664" s="44"/>
    </row>
    <row r="665" s="6" customFormat="1" ht="32.25" customHeight="1" spans="1:11">
      <c r="A665" s="21">
        <v>661</v>
      </c>
      <c r="B665" s="67" t="s">
        <v>271</v>
      </c>
      <c r="C665" s="67" t="s">
        <v>723</v>
      </c>
      <c r="D665" s="67" t="s">
        <v>753</v>
      </c>
      <c r="E665" s="67" t="s">
        <v>17</v>
      </c>
      <c r="F665" s="67" t="s">
        <v>18</v>
      </c>
      <c r="G665" s="67" t="s">
        <v>28</v>
      </c>
      <c r="H665" s="25">
        <v>45323</v>
      </c>
      <c r="I665" s="67">
        <v>800</v>
      </c>
      <c r="J665" s="40" t="s">
        <v>20</v>
      </c>
      <c r="K665" s="44"/>
    </row>
    <row r="666" s="6" customFormat="1" ht="32.25" customHeight="1" spans="1:11">
      <c r="A666" s="21">
        <v>662</v>
      </c>
      <c r="B666" s="67" t="s">
        <v>271</v>
      </c>
      <c r="C666" s="67" t="s">
        <v>723</v>
      </c>
      <c r="D666" s="67" t="s">
        <v>754</v>
      </c>
      <c r="E666" s="67" t="s">
        <v>17</v>
      </c>
      <c r="F666" s="67" t="s">
        <v>18</v>
      </c>
      <c r="G666" s="67" t="s">
        <v>22</v>
      </c>
      <c r="H666" s="25">
        <v>45323</v>
      </c>
      <c r="I666" s="67">
        <v>600</v>
      </c>
      <c r="J666" s="40" t="s">
        <v>20</v>
      </c>
      <c r="K666" s="44"/>
    </row>
    <row r="667" s="6" customFormat="1" ht="32.25" customHeight="1" spans="1:11">
      <c r="A667" s="21">
        <v>663</v>
      </c>
      <c r="B667" s="67" t="s">
        <v>271</v>
      </c>
      <c r="C667" s="67" t="s">
        <v>723</v>
      </c>
      <c r="D667" s="67" t="s">
        <v>755</v>
      </c>
      <c r="E667" s="67" t="s">
        <v>17</v>
      </c>
      <c r="F667" s="67" t="s">
        <v>18</v>
      </c>
      <c r="G667" s="67" t="s">
        <v>585</v>
      </c>
      <c r="H667" s="25">
        <v>45332</v>
      </c>
      <c r="I667" s="67">
        <v>800</v>
      </c>
      <c r="J667" s="40" t="s">
        <v>20</v>
      </c>
      <c r="K667" s="44"/>
    </row>
    <row r="668" s="6" customFormat="1" ht="32.25" customHeight="1" spans="1:11">
      <c r="A668" s="21">
        <v>664</v>
      </c>
      <c r="B668" s="67" t="s">
        <v>271</v>
      </c>
      <c r="C668" s="67" t="s">
        <v>723</v>
      </c>
      <c r="D668" s="67" t="s">
        <v>756</v>
      </c>
      <c r="E668" s="67" t="s">
        <v>17</v>
      </c>
      <c r="F668" s="67" t="s">
        <v>18</v>
      </c>
      <c r="G668" s="67" t="s">
        <v>19</v>
      </c>
      <c r="H668" s="25">
        <v>45332</v>
      </c>
      <c r="I668" s="67">
        <v>800</v>
      </c>
      <c r="J668" s="40" t="s">
        <v>20</v>
      </c>
      <c r="K668" s="44"/>
    </row>
    <row r="669" s="6" customFormat="1" ht="32.25" customHeight="1" spans="1:11">
      <c r="A669" s="21">
        <v>665</v>
      </c>
      <c r="B669" s="67" t="s">
        <v>271</v>
      </c>
      <c r="C669" s="67" t="s">
        <v>723</v>
      </c>
      <c r="D669" s="67" t="s">
        <v>757</v>
      </c>
      <c r="E669" s="67" t="s">
        <v>17</v>
      </c>
      <c r="F669" s="67" t="s">
        <v>18</v>
      </c>
      <c r="G669" s="67" t="s">
        <v>22</v>
      </c>
      <c r="H669" s="25">
        <v>45323</v>
      </c>
      <c r="I669" s="67">
        <v>600</v>
      </c>
      <c r="J669" s="40" t="s">
        <v>20</v>
      </c>
      <c r="K669" s="44"/>
    </row>
    <row r="670" s="6" customFormat="1" ht="32.25" customHeight="1" spans="1:11">
      <c r="A670" s="21">
        <v>666</v>
      </c>
      <c r="B670" s="67" t="s">
        <v>271</v>
      </c>
      <c r="C670" s="67" t="s">
        <v>723</v>
      </c>
      <c r="D670" s="67" t="s">
        <v>758</v>
      </c>
      <c r="E670" s="67" t="s">
        <v>17</v>
      </c>
      <c r="F670" s="67" t="s">
        <v>18</v>
      </c>
      <c r="G670" s="67" t="s">
        <v>22</v>
      </c>
      <c r="H670" s="25">
        <v>45323</v>
      </c>
      <c r="I670" s="67">
        <v>600</v>
      </c>
      <c r="J670" s="40" t="s">
        <v>20</v>
      </c>
      <c r="K670" s="44"/>
    </row>
    <row r="671" s="6" customFormat="1" ht="32.25" customHeight="1" spans="1:11">
      <c r="A671" s="21">
        <v>667</v>
      </c>
      <c r="B671" s="67" t="s">
        <v>271</v>
      </c>
      <c r="C671" s="67" t="s">
        <v>723</v>
      </c>
      <c r="D671" s="67" t="s">
        <v>759</v>
      </c>
      <c r="E671" s="67" t="s">
        <v>17</v>
      </c>
      <c r="F671" s="67" t="s">
        <v>18</v>
      </c>
      <c r="G671" s="67" t="s">
        <v>22</v>
      </c>
      <c r="H671" s="25">
        <v>45323</v>
      </c>
      <c r="I671" s="67">
        <v>600</v>
      </c>
      <c r="J671" s="40" t="s">
        <v>20</v>
      </c>
      <c r="K671" s="44"/>
    </row>
    <row r="672" s="6" customFormat="1" ht="32.25" customHeight="1" spans="1:11">
      <c r="A672" s="21">
        <v>668</v>
      </c>
      <c r="B672" s="67" t="s">
        <v>271</v>
      </c>
      <c r="C672" s="67" t="s">
        <v>723</v>
      </c>
      <c r="D672" s="67" t="s">
        <v>760</v>
      </c>
      <c r="E672" s="67" t="s">
        <v>17</v>
      </c>
      <c r="F672" s="67" t="s">
        <v>18</v>
      </c>
      <c r="G672" s="67" t="s">
        <v>22</v>
      </c>
      <c r="H672" s="25">
        <v>45474</v>
      </c>
      <c r="I672" s="67">
        <v>600</v>
      </c>
      <c r="J672" s="40" t="s">
        <v>20</v>
      </c>
      <c r="K672" s="44"/>
    </row>
    <row r="673" s="6" customFormat="1" ht="32.25" customHeight="1" spans="1:11">
      <c r="A673" s="21">
        <v>669</v>
      </c>
      <c r="B673" s="67" t="s">
        <v>271</v>
      </c>
      <c r="C673" s="67" t="s">
        <v>723</v>
      </c>
      <c r="D673" s="67" t="s">
        <v>761</v>
      </c>
      <c r="E673" s="67" t="s">
        <v>17</v>
      </c>
      <c r="F673" s="67" t="s">
        <v>18</v>
      </c>
      <c r="G673" s="67" t="s">
        <v>22</v>
      </c>
      <c r="H673" s="25">
        <v>45323</v>
      </c>
      <c r="I673" s="67">
        <v>600</v>
      </c>
      <c r="J673" s="40" t="s">
        <v>20</v>
      </c>
      <c r="K673" s="44"/>
    </row>
    <row r="674" s="6" customFormat="1" ht="32.25" customHeight="1" spans="1:11">
      <c r="A674" s="21">
        <v>670</v>
      </c>
      <c r="B674" s="67" t="s">
        <v>271</v>
      </c>
      <c r="C674" s="67" t="s">
        <v>723</v>
      </c>
      <c r="D674" s="67" t="s">
        <v>762</v>
      </c>
      <c r="E674" s="67" t="s">
        <v>17</v>
      </c>
      <c r="F674" s="67" t="s">
        <v>18</v>
      </c>
      <c r="G674" s="67" t="s">
        <v>28</v>
      </c>
      <c r="H674" s="25">
        <v>45325</v>
      </c>
      <c r="I674" s="67">
        <v>800</v>
      </c>
      <c r="J674" s="40" t="s">
        <v>20</v>
      </c>
      <c r="K674" s="44"/>
    </row>
    <row r="675" s="6" customFormat="1" ht="32.25" customHeight="1" spans="1:11">
      <c r="A675" s="21">
        <v>671</v>
      </c>
      <c r="B675" s="67" t="s">
        <v>271</v>
      </c>
      <c r="C675" s="67" t="s">
        <v>723</v>
      </c>
      <c r="D675" s="67" t="s">
        <v>763</v>
      </c>
      <c r="E675" s="67" t="s">
        <v>17</v>
      </c>
      <c r="F675" s="67" t="s">
        <v>18</v>
      </c>
      <c r="G675" s="67" t="s">
        <v>28</v>
      </c>
      <c r="H675" s="25">
        <v>45325</v>
      </c>
      <c r="I675" s="67">
        <v>800</v>
      </c>
      <c r="J675" s="40" t="s">
        <v>20</v>
      </c>
      <c r="K675" s="44"/>
    </row>
    <row r="676" s="6" customFormat="1" ht="32.25" customHeight="1" spans="1:11">
      <c r="A676" s="21">
        <v>672</v>
      </c>
      <c r="B676" s="67" t="s">
        <v>271</v>
      </c>
      <c r="C676" s="67" t="s">
        <v>723</v>
      </c>
      <c r="D676" s="67" t="s">
        <v>764</v>
      </c>
      <c r="E676" s="67" t="s">
        <v>17</v>
      </c>
      <c r="F676" s="67" t="s">
        <v>18</v>
      </c>
      <c r="G676" s="67" t="s">
        <v>19</v>
      </c>
      <c r="H676" s="25">
        <v>45325</v>
      </c>
      <c r="I676" s="67">
        <v>800</v>
      </c>
      <c r="J676" s="40" t="s">
        <v>20</v>
      </c>
      <c r="K676" s="44"/>
    </row>
    <row r="677" customHeight="1" spans="1:11">
      <c r="A677" s="21">
        <v>673</v>
      </c>
      <c r="B677" s="67" t="s">
        <v>271</v>
      </c>
      <c r="C677" s="67" t="s">
        <v>723</v>
      </c>
      <c r="D677" s="67" t="s">
        <v>765</v>
      </c>
      <c r="E677" s="67" t="s">
        <v>17</v>
      </c>
      <c r="F677" s="67" t="s">
        <v>18</v>
      </c>
      <c r="G677" s="67" t="s">
        <v>22</v>
      </c>
      <c r="H677" s="25">
        <v>45325</v>
      </c>
      <c r="I677" s="67">
        <v>600</v>
      </c>
      <c r="J677" s="40" t="s">
        <v>20</v>
      </c>
      <c r="K677" s="69"/>
    </row>
    <row r="678" customHeight="1" spans="1:11">
      <c r="A678" s="21">
        <v>674</v>
      </c>
      <c r="B678" s="67" t="s">
        <v>271</v>
      </c>
      <c r="C678" s="67" t="s">
        <v>723</v>
      </c>
      <c r="D678" s="67" t="s">
        <v>766</v>
      </c>
      <c r="E678" s="67" t="s">
        <v>17</v>
      </c>
      <c r="F678" s="67" t="s">
        <v>18</v>
      </c>
      <c r="G678" s="67" t="s">
        <v>28</v>
      </c>
      <c r="H678" s="25">
        <v>45325</v>
      </c>
      <c r="I678" s="67">
        <v>800</v>
      </c>
      <c r="J678" s="40" t="s">
        <v>20</v>
      </c>
      <c r="K678" s="69"/>
    </row>
    <row r="679" customHeight="1" spans="1:11">
      <c r="A679" s="21">
        <v>675</v>
      </c>
      <c r="B679" s="67" t="s">
        <v>271</v>
      </c>
      <c r="C679" s="67" t="s">
        <v>723</v>
      </c>
      <c r="D679" s="67" t="s">
        <v>767</v>
      </c>
      <c r="E679" s="67" t="s">
        <v>17</v>
      </c>
      <c r="F679" s="67" t="s">
        <v>18</v>
      </c>
      <c r="G679" s="67" t="s">
        <v>28</v>
      </c>
      <c r="H679" s="25">
        <v>45325</v>
      </c>
      <c r="I679" s="67">
        <v>800</v>
      </c>
      <c r="J679" s="40" t="s">
        <v>20</v>
      </c>
      <c r="K679" s="69"/>
    </row>
    <row r="680" customHeight="1" spans="1:11">
      <c r="A680" s="21">
        <v>676</v>
      </c>
      <c r="B680" s="67" t="s">
        <v>271</v>
      </c>
      <c r="C680" s="67" t="s">
        <v>723</v>
      </c>
      <c r="D680" s="67" t="s">
        <v>768</v>
      </c>
      <c r="E680" s="67" t="s">
        <v>17</v>
      </c>
      <c r="F680" s="67" t="s">
        <v>18</v>
      </c>
      <c r="G680" s="67" t="s">
        <v>28</v>
      </c>
      <c r="H680" s="25">
        <v>45325</v>
      </c>
      <c r="I680" s="67">
        <v>800</v>
      </c>
      <c r="J680" s="40" t="s">
        <v>20</v>
      </c>
      <c r="K680" s="69"/>
    </row>
    <row r="681" customHeight="1" spans="1:11">
      <c r="A681" s="21">
        <v>677</v>
      </c>
      <c r="B681" s="67" t="s">
        <v>271</v>
      </c>
      <c r="C681" s="67" t="s">
        <v>723</v>
      </c>
      <c r="D681" s="67" t="s">
        <v>769</v>
      </c>
      <c r="E681" s="67" t="s">
        <v>17</v>
      </c>
      <c r="F681" s="67" t="s">
        <v>18</v>
      </c>
      <c r="G681" s="67" t="s">
        <v>28</v>
      </c>
      <c r="H681" s="25">
        <v>45325</v>
      </c>
      <c r="I681" s="67">
        <v>800</v>
      </c>
      <c r="J681" s="40" t="s">
        <v>20</v>
      </c>
      <c r="K681" s="69"/>
    </row>
    <row r="682" customHeight="1" spans="1:11">
      <c r="A682" s="21">
        <v>678</v>
      </c>
      <c r="B682" s="67" t="s">
        <v>271</v>
      </c>
      <c r="C682" s="67" t="s">
        <v>723</v>
      </c>
      <c r="D682" s="67" t="s">
        <v>770</v>
      </c>
      <c r="E682" s="67" t="s">
        <v>17</v>
      </c>
      <c r="F682" s="67" t="s">
        <v>18</v>
      </c>
      <c r="G682" s="67" t="s">
        <v>22</v>
      </c>
      <c r="H682" s="25">
        <v>45325</v>
      </c>
      <c r="I682" s="67">
        <v>600</v>
      </c>
      <c r="J682" s="40" t="s">
        <v>20</v>
      </c>
      <c r="K682" s="69"/>
    </row>
    <row r="683" customHeight="1" spans="1:11">
      <c r="A683" s="21">
        <v>679</v>
      </c>
      <c r="B683" s="67" t="s">
        <v>271</v>
      </c>
      <c r="C683" s="67" t="s">
        <v>723</v>
      </c>
      <c r="D683" s="67" t="s">
        <v>771</v>
      </c>
      <c r="E683" s="67" t="s">
        <v>17</v>
      </c>
      <c r="F683" s="67" t="s">
        <v>18</v>
      </c>
      <c r="G683" s="67" t="s">
        <v>22</v>
      </c>
      <c r="H683" s="25">
        <v>45325</v>
      </c>
      <c r="I683" s="67">
        <v>600</v>
      </c>
      <c r="J683" s="40" t="s">
        <v>20</v>
      </c>
      <c r="K683" s="69"/>
    </row>
    <row r="684" customHeight="1" spans="1:11">
      <c r="A684" s="21">
        <v>680</v>
      </c>
      <c r="B684" s="67" t="s">
        <v>271</v>
      </c>
      <c r="C684" s="67" t="s">
        <v>772</v>
      </c>
      <c r="D684" s="67" t="s">
        <v>773</v>
      </c>
      <c r="E684" s="67" t="s">
        <v>17</v>
      </c>
      <c r="F684" s="67" t="s">
        <v>18</v>
      </c>
      <c r="G684" s="67" t="s">
        <v>22</v>
      </c>
      <c r="H684" s="25">
        <v>45361</v>
      </c>
      <c r="I684" s="67">
        <v>600</v>
      </c>
      <c r="J684" s="40" t="s">
        <v>20</v>
      </c>
      <c r="K684" s="69"/>
    </row>
    <row r="685" customHeight="1" spans="1:11">
      <c r="A685" s="21">
        <v>681</v>
      </c>
      <c r="B685" s="67" t="s">
        <v>271</v>
      </c>
      <c r="C685" s="67" t="s">
        <v>772</v>
      </c>
      <c r="D685" s="67" t="s">
        <v>774</v>
      </c>
      <c r="E685" s="67" t="s">
        <v>17</v>
      </c>
      <c r="F685" s="67" t="s">
        <v>18</v>
      </c>
      <c r="G685" s="67" t="s">
        <v>22</v>
      </c>
      <c r="H685" s="25">
        <v>45311</v>
      </c>
      <c r="I685" s="67">
        <v>600</v>
      </c>
      <c r="J685" s="40" t="s">
        <v>20</v>
      </c>
      <c r="K685" s="69"/>
    </row>
    <row r="686" customHeight="1" spans="1:11">
      <c r="A686" s="21">
        <v>682</v>
      </c>
      <c r="B686" s="67" t="s">
        <v>271</v>
      </c>
      <c r="C686" s="67" t="s">
        <v>772</v>
      </c>
      <c r="D686" s="67" t="s">
        <v>775</v>
      </c>
      <c r="E686" s="67" t="s">
        <v>17</v>
      </c>
      <c r="F686" s="67" t="s">
        <v>18</v>
      </c>
      <c r="G686" s="67" t="s">
        <v>19</v>
      </c>
      <c r="H686" s="25">
        <v>45306</v>
      </c>
      <c r="I686" s="67">
        <v>800</v>
      </c>
      <c r="J686" s="40" t="s">
        <v>20</v>
      </c>
      <c r="K686" s="69"/>
    </row>
    <row r="687" customHeight="1" spans="1:11">
      <c r="A687" s="21">
        <v>683</v>
      </c>
      <c r="B687" s="67" t="s">
        <v>271</v>
      </c>
      <c r="C687" s="67" t="s">
        <v>772</v>
      </c>
      <c r="D687" s="67" t="s">
        <v>776</v>
      </c>
      <c r="E687" s="67" t="s">
        <v>17</v>
      </c>
      <c r="F687" s="67" t="s">
        <v>18</v>
      </c>
      <c r="G687" s="67" t="s">
        <v>22</v>
      </c>
      <c r="H687" s="25">
        <v>45348</v>
      </c>
      <c r="I687" s="67">
        <v>600</v>
      </c>
      <c r="J687" s="40" t="s">
        <v>20</v>
      </c>
      <c r="K687" s="69"/>
    </row>
    <row r="688" customHeight="1" spans="1:11">
      <c r="A688" s="21">
        <v>684</v>
      </c>
      <c r="B688" s="67" t="s">
        <v>271</v>
      </c>
      <c r="C688" s="67" t="s">
        <v>772</v>
      </c>
      <c r="D688" s="67" t="s">
        <v>777</v>
      </c>
      <c r="E688" s="67" t="s">
        <v>17</v>
      </c>
      <c r="F688" s="67" t="s">
        <v>18</v>
      </c>
      <c r="G688" s="67" t="s">
        <v>22</v>
      </c>
      <c r="H688" s="25">
        <v>45340</v>
      </c>
      <c r="I688" s="67">
        <v>600</v>
      </c>
      <c r="J688" s="40" t="s">
        <v>20</v>
      </c>
      <c r="K688" s="69"/>
    </row>
    <row r="689" customHeight="1" spans="1:11">
      <c r="A689" s="21">
        <v>685</v>
      </c>
      <c r="B689" s="67" t="s">
        <v>271</v>
      </c>
      <c r="C689" s="67" t="s">
        <v>772</v>
      </c>
      <c r="D689" s="67" t="s">
        <v>778</v>
      </c>
      <c r="E689" s="67" t="s">
        <v>17</v>
      </c>
      <c r="F689" s="67" t="s">
        <v>18</v>
      </c>
      <c r="G689" s="67" t="s">
        <v>22</v>
      </c>
      <c r="H689" s="25">
        <v>45342</v>
      </c>
      <c r="I689" s="67">
        <v>600</v>
      </c>
      <c r="J689" s="40" t="s">
        <v>20</v>
      </c>
      <c r="K689" s="69"/>
    </row>
    <row r="690" customHeight="1" spans="1:11">
      <c r="A690" s="21">
        <v>686</v>
      </c>
      <c r="B690" s="67" t="s">
        <v>271</v>
      </c>
      <c r="C690" s="67" t="s">
        <v>772</v>
      </c>
      <c r="D690" s="67" t="s">
        <v>779</v>
      </c>
      <c r="E690" s="67" t="s">
        <v>17</v>
      </c>
      <c r="F690" s="67" t="s">
        <v>18</v>
      </c>
      <c r="G690" s="67" t="s">
        <v>22</v>
      </c>
      <c r="H690" s="25">
        <v>45348</v>
      </c>
      <c r="I690" s="67">
        <v>600</v>
      </c>
      <c r="J690" s="40" t="s">
        <v>20</v>
      </c>
      <c r="K690" s="69"/>
    </row>
    <row r="691" customHeight="1" spans="1:11">
      <c r="A691" s="21">
        <v>687</v>
      </c>
      <c r="B691" s="67" t="s">
        <v>271</v>
      </c>
      <c r="C691" s="67" t="s">
        <v>772</v>
      </c>
      <c r="D691" s="67" t="s">
        <v>780</v>
      </c>
      <c r="E691" s="67" t="s">
        <v>17</v>
      </c>
      <c r="F691" s="67" t="s">
        <v>18</v>
      </c>
      <c r="G691" s="67" t="s">
        <v>22</v>
      </c>
      <c r="H691" s="25">
        <v>45433</v>
      </c>
      <c r="I691" s="67">
        <v>600</v>
      </c>
      <c r="J691" s="40" t="s">
        <v>20</v>
      </c>
      <c r="K691" s="69"/>
    </row>
    <row r="692" customHeight="1" spans="1:11">
      <c r="A692" s="21">
        <v>688</v>
      </c>
      <c r="B692" s="67" t="s">
        <v>271</v>
      </c>
      <c r="C692" s="67" t="s">
        <v>772</v>
      </c>
      <c r="D692" s="67" t="s">
        <v>781</v>
      </c>
      <c r="E692" s="67" t="s">
        <v>17</v>
      </c>
      <c r="F692" s="67" t="s">
        <v>18</v>
      </c>
      <c r="G692" s="67" t="s">
        <v>22</v>
      </c>
      <c r="H692" s="25">
        <v>45361</v>
      </c>
      <c r="I692" s="67">
        <v>600</v>
      </c>
      <c r="J692" s="40" t="s">
        <v>20</v>
      </c>
      <c r="K692" s="69"/>
    </row>
    <row r="693" customHeight="1" spans="1:11">
      <c r="A693" s="21">
        <v>689</v>
      </c>
      <c r="B693" s="67" t="s">
        <v>271</v>
      </c>
      <c r="C693" s="67" t="s">
        <v>772</v>
      </c>
      <c r="D693" s="67" t="s">
        <v>782</v>
      </c>
      <c r="E693" s="67" t="s">
        <v>17</v>
      </c>
      <c r="F693" s="67" t="s">
        <v>18</v>
      </c>
      <c r="G693" s="67" t="s">
        <v>22</v>
      </c>
      <c r="H693" s="25">
        <v>45376</v>
      </c>
      <c r="I693" s="67">
        <v>600</v>
      </c>
      <c r="J693" s="40" t="s">
        <v>20</v>
      </c>
      <c r="K693" s="69"/>
    </row>
    <row r="694" customHeight="1" spans="1:11">
      <c r="A694" s="21">
        <v>690</v>
      </c>
      <c r="B694" s="67" t="s">
        <v>271</v>
      </c>
      <c r="C694" s="67" t="s">
        <v>772</v>
      </c>
      <c r="D694" s="67" t="s">
        <v>783</v>
      </c>
      <c r="E694" s="67" t="s">
        <v>17</v>
      </c>
      <c r="F694" s="67" t="s">
        <v>18</v>
      </c>
      <c r="G694" s="67" t="s">
        <v>22</v>
      </c>
      <c r="H694" s="25">
        <v>45352</v>
      </c>
      <c r="I694" s="67">
        <v>600</v>
      </c>
      <c r="J694" s="40" t="s">
        <v>20</v>
      </c>
      <c r="K694" s="69"/>
    </row>
    <row r="695" customHeight="1" spans="1:11">
      <c r="A695" s="21">
        <v>691</v>
      </c>
      <c r="B695" s="67" t="s">
        <v>271</v>
      </c>
      <c r="C695" s="67" t="s">
        <v>772</v>
      </c>
      <c r="D695" s="67" t="s">
        <v>784</v>
      </c>
      <c r="E695" s="67" t="s">
        <v>17</v>
      </c>
      <c r="F695" s="67" t="s">
        <v>18</v>
      </c>
      <c r="G695" s="67" t="s">
        <v>22</v>
      </c>
      <c r="H695" s="25">
        <v>45352</v>
      </c>
      <c r="I695" s="67">
        <v>600</v>
      </c>
      <c r="J695" s="40" t="s">
        <v>20</v>
      </c>
      <c r="K695" s="69"/>
    </row>
    <row r="696" customHeight="1" spans="1:11">
      <c r="A696" s="21">
        <v>692</v>
      </c>
      <c r="B696" s="67" t="s">
        <v>271</v>
      </c>
      <c r="C696" s="67" t="s">
        <v>772</v>
      </c>
      <c r="D696" s="67" t="s">
        <v>785</v>
      </c>
      <c r="E696" s="67" t="s">
        <v>17</v>
      </c>
      <c r="F696" s="67" t="s">
        <v>18</v>
      </c>
      <c r="G696" s="67" t="s">
        <v>22</v>
      </c>
      <c r="H696" s="25">
        <v>45355</v>
      </c>
      <c r="I696" s="67">
        <v>600</v>
      </c>
      <c r="J696" s="40" t="s">
        <v>20</v>
      </c>
      <c r="K696" s="69"/>
    </row>
    <row r="697" customHeight="1" spans="1:11">
      <c r="A697" s="21">
        <v>693</v>
      </c>
      <c r="B697" s="67" t="s">
        <v>271</v>
      </c>
      <c r="C697" s="67" t="s">
        <v>772</v>
      </c>
      <c r="D697" s="67" t="s">
        <v>786</v>
      </c>
      <c r="E697" s="67" t="s">
        <v>17</v>
      </c>
      <c r="F697" s="67" t="s">
        <v>18</v>
      </c>
      <c r="G697" s="67" t="s">
        <v>22</v>
      </c>
      <c r="H697" s="25">
        <v>45347</v>
      </c>
      <c r="I697" s="67">
        <v>600</v>
      </c>
      <c r="J697" s="40" t="s">
        <v>20</v>
      </c>
      <c r="K697" s="69"/>
    </row>
    <row r="698" customHeight="1" spans="1:11">
      <c r="A698" s="21">
        <v>694</v>
      </c>
      <c r="B698" s="67" t="s">
        <v>271</v>
      </c>
      <c r="C698" s="67" t="s">
        <v>772</v>
      </c>
      <c r="D698" s="67" t="s">
        <v>787</v>
      </c>
      <c r="E698" s="67" t="s">
        <v>17</v>
      </c>
      <c r="F698" s="67" t="s">
        <v>18</v>
      </c>
      <c r="G698" s="67" t="s">
        <v>22</v>
      </c>
      <c r="H698" s="25">
        <v>45425</v>
      </c>
      <c r="I698" s="67">
        <v>600</v>
      </c>
      <c r="J698" s="40" t="s">
        <v>20</v>
      </c>
      <c r="K698" s="69"/>
    </row>
    <row r="699" customHeight="1" spans="1:11">
      <c r="A699" s="21">
        <v>695</v>
      </c>
      <c r="B699" s="67" t="s">
        <v>271</v>
      </c>
      <c r="C699" s="67" t="s">
        <v>772</v>
      </c>
      <c r="D699" s="67" t="s">
        <v>788</v>
      </c>
      <c r="E699" s="67" t="s">
        <v>17</v>
      </c>
      <c r="F699" s="67" t="s">
        <v>18</v>
      </c>
      <c r="G699" s="67" t="s">
        <v>22</v>
      </c>
      <c r="H699" s="25">
        <v>45336</v>
      </c>
      <c r="I699" s="67">
        <v>600</v>
      </c>
      <c r="J699" s="40" t="s">
        <v>20</v>
      </c>
      <c r="K699" s="69"/>
    </row>
    <row r="700" customHeight="1" spans="1:11">
      <c r="A700" s="21">
        <v>696</v>
      </c>
      <c r="B700" s="67" t="s">
        <v>271</v>
      </c>
      <c r="C700" s="67" t="s">
        <v>789</v>
      </c>
      <c r="D700" s="67" t="s">
        <v>790</v>
      </c>
      <c r="E700" s="67" t="s">
        <v>17</v>
      </c>
      <c r="F700" s="67" t="s">
        <v>18</v>
      </c>
      <c r="G700" s="67" t="s">
        <v>25</v>
      </c>
      <c r="H700" s="25">
        <v>45444</v>
      </c>
      <c r="I700" s="67">
        <v>800</v>
      </c>
      <c r="J700" s="40" t="s">
        <v>20</v>
      </c>
      <c r="K700" s="69"/>
    </row>
    <row r="701" customHeight="1" spans="1:11">
      <c r="A701" s="21">
        <v>697</v>
      </c>
      <c r="B701" s="67" t="s">
        <v>271</v>
      </c>
      <c r="C701" s="67" t="s">
        <v>789</v>
      </c>
      <c r="D701" s="67" t="s">
        <v>791</v>
      </c>
      <c r="E701" s="67" t="s">
        <v>17</v>
      </c>
      <c r="F701" s="67" t="s">
        <v>18</v>
      </c>
      <c r="G701" s="67" t="s">
        <v>22</v>
      </c>
      <c r="H701" s="25">
        <v>45352</v>
      </c>
      <c r="I701" s="67">
        <v>600</v>
      </c>
      <c r="J701" s="40" t="s">
        <v>20</v>
      </c>
      <c r="K701" s="69"/>
    </row>
    <row r="702" customHeight="1" spans="1:11">
      <c r="A702" s="21">
        <v>698</v>
      </c>
      <c r="B702" s="67" t="s">
        <v>271</v>
      </c>
      <c r="C702" s="67" t="s">
        <v>789</v>
      </c>
      <c r="D702" s="67" t="s">
        <v>792</v>
      </c>
      <c r="E702" s="67" t="s">
        <v>17</v>
      </c>
      <c r="F702" s="67" t="s">
        <v>18</v>
      </c>
      <c r="G702" s="67" t="s">
        <v>22</v>
      </c>
      <c r="H702" s="25">
        <v>45361</v>
      </c>
      <c r="I702" s="67">
        <v>600</v>
      </c>
      <c r="J702" s="40" t="s">
        <v>20</v>
      </c>
      <c r="K702" s="69"/>
    </row>
    <row r="703" customHeight="1" spans="1:11">
      <c r="A703" s="21">
        <v>699</v>
      </c>
      <c r="B703" s="67" t="s">
        <v>271</v>
      </c>
      <c r="C703" s="67" t="s">
        <v>789</v>
      </c>
      <c r="D703" s="67" t="s">
        <v>793</v>
      </c>
      <c r="E703" s="67" t="s">
        <v>17</v>
      </c>
      <c r="F703" s="67" t="s">
        <v>18</v>
      </c>
      <c r="G703" s="67" t="s">
        <v>28</v>
      </c>
      <c r="H703" s="25">
        <v>45292</v>
      </c>
      <c r="I703" s="67">
        <v>800</v>
      </c>
      <c r="J703" s="40" t="s">
        <v>20</v>
      </c>
      <c r="K703" s="69"/>
    </row>
    <row r="704" customHeight="1" spans="1:11">
      <c r="A704" s="21">
        <v>700</v>
      </c>
      <c r="B704" s="67" t="s">
        <v>271</v>
      </c>
      <c r="C704" s="67" t="s">
        <v>789</v>
      </c>
      <c r="D704" s="67" t="s">
        <v>794</v>
      </c>
      <c r="E704" s="67" t="s">
        <v>17</v>
      </c>
      <c r="F704" s="67" t="s">
        <v>18</v>
      </c>
      <c r="G704" s="67" t="s">
        <v>22</v>
      </c>
      <c r="H704" s="25">
        <v>45369</v>
      </c>
      <c r="I704" s="67">
        <v>600</v>
      </c>
      <c r="J704" s="40" t="s">
        <v>20</v>
      </c>
      <c r="K704" s="69"/>
    </row>
    <row r="705" customHeight="1" spans="1:11">
      <c r="A705" s="21">
        <v>701</v>
      </c>
      <c r="B705" s="67" t="s">
        <v>271</v>
      </c>
      <c r="C705" s="67" t="s">
        <v>789</v>
      </c>
      <c r="D705" s="67" t="s">
        <v>795</v>
      </c>
      <c r="E705" s="67" t="s">
        <v>17</v>
      </c>
      <c r="F705" s="67" t="s">
        <v>18</v>
      </c>
      <c r="G705" s="67" t="s">
        <v>22</v>
      </c>
      <c r="H705" s="25">
        <v>45292</v>
      </c>
      <c r="I705" s="67">
        <v>600</v>
      </c>
      <c r="J705" s="40" t="s">
        <v>20</v>
      </c>
      <c r="K705" s="69"/>
    </row>
    <row r="706" customHeight="1" spans="1:11">
      <c r="A706" s="21">
        <v>702</v>
      </c>
      <c r="B706" s="67" t="s">
        <v>271</v>
      </c>
      <c r="C706" s="67" t="s">
        <v>789</v>
      </c>
      <c r="D706" s="67" t="s">
        <v>796</v>
      </c>
      <c r="E706" s="67" t="s">
        <v>17</v>
      </c>
      <c r="F706" s="67" t="s">
        <v>18</v>
      </c>
      <c r="G706" s="67" t="s">
        <v>22</v>
      </c>
      <c r="H706" s="25">
        <v>45292</v>
      </c>
      <c r="I706" s="67">
        <v>600</v>
      </c>
      <c r="J706" s="40" t="s">
        <v>20</v>
      </c>
      <c r="K706" s="69"/>
    </row>
    <row r="707" customHeight="1" spans="1:11">
      <c r="A707" s="21">
        <v>703</v>
      </c>
      <c r="B707" s="67" t="s">
        <v>271</v>
      </c>
      <c r="C707" s="67" t="s">
        <v>789</v>
      </c>
      <c r="D707" s="67" t="s">
        <v>797</v>
      </c>
      <c r="E707" s="67" t="s">
        <v>17</v>
      </c>
      <c r="F707" s="67" t="s">
        <v>18</v>
      </c>
      <c r="G707" s="67" t="s">
        <v>22</v>
      </c>
      <c r="H707" s="25">
        <v>45292</v>
      </c>
      <c r="I707" s="67">
        <v>600</v>
      </c>
      <c r="J707" s="40" t="s">
        <v>20</v>
      </c>
      <c r="K707" s="69"/>
    </row>
    <row r="708" customHeight="1" spans="1:11">
      <c r="A708" s="21">
        <v>704</v>
      </c>
      <c r="B708" s="67" t="s">
        <v>271</v>
      </c>
      <c r="C708" s="67" t="s">
        <v>789</v>
      </c>
      <c r="D708" s="67" t="s">
        <v>798</v>
      </c>
      <c r="E708" s="67" t="s">
        <v>17</v>
      </c>
      <c r="F708" s="67" t="s">
        <v>18</v>
      </c>
      <c r="G708" s="67" t="s">
        <v>22</v>
      </c>
      <c r="H708" s="25">
        <v>45292</v>
      </c>
      <c r="I708" s="67">
        <v>600</v>
      </c>
      <c r="J708" s="40" t="s">
        <v>20</v>
      </c>
      <c r="K708" s="69"/>
    </row>
    <row r="709" customHeight="1" spans="1:11">
      <c r="A709" s="21">
        <v>705</v>
      </c>
      <c r="B709" s="67" t="s">
        <v>271</v>
      </c>
      <c r="C709" s="67" t="s">
        <v>789</v>
      </c>
      <c r="D709" s="67" t="s">
        <v>799</v>
      </c>
      <c r="E709" s="67" t="s">
        <v>310</v>
      </c>
      <c r="F709" s="67" t="s">
        <v>18</v>
      </c>
      <c r="G709" s="67" t="s">
        <v>22</v>
      </c>
      <c r="H709" s="25">
        <v>45371</v>
      </c>
      <c r="I709" s="67">
        <v>600</v>
      </c>
      <c r="J709" s="40" t="s">
        <v>20</v>
      </c>
      <c r="K709" s="69"/>
    </row>
    <row r="710" customHeight="1" spans="1:11">
      <c r="A710" s="21">
        <v>706</v>
      </c>
      <c r="B710" s="67" t="s">
        <v>271</v>
      </c>
      <c r="C710" s="67" t="s">
        <v>789</v>
      </c>
      <c r="D710" s="67" t="s">
        <v>800</v>
      </c>
      <c r="E710" s="67" t="s">
        <v>17</v>
      </c>
      <c r="F710" s="67" t="s">
        <v>18</v>
      </c>
      <c r="G710" s="67" t="s">
        <v>22</v>
      </c>
      <c r="H710" s="25">
        <v>45341</v>
      </c>
      <c r="I710" s="67">
        <v>600</v>
      </c>
      <c r="J710" s="40" t="s">
        <v>20</v>
      </c>
      <c r="K710" s="69"/>
    </row>
    <row r="711" customHeight="1" spans="1:11">
      <c r="A711" s="21">
        <v>707</v>
      </c>
      <c r="B711" s="67" t="s">
        <v>271</v>
      </c>
      <c r="C711" s="67" t="s">
        <v>789</v>
      </c>
      <c r="D711" s="67" t="s">
        <v>801</v>
      </c>
      <c r="E711" s="67" t="s">
        <v>17</v>
      </c>
      <c r="F711" s="67" t="s">
        <v>18</v>
      </c>
      <c r="G711" s="67" t="s">
        <v>22</v>
      </c>
      <c r="H711" s="25">
        <v>45341</v>
      </c>
      <c r="I711" s="67">
        <v>600</v>
      </c>
      <c r="J711" s="40" t="s">
        <v>20</v>
      </c>
      <c r="K711" s="69"/>
    </row>
    <row r="712" customHeight="1" spans="1:11">
      <c r="A712" s="21">
        <v>708</v>
      </c>
      <c r="B712" s="67" t="s">
        <v>271</v>
      </c>
      <c r="C712" s="67" t="s">
        <v>789</v>
      </c>
      <c r="D712" s="67" t="s">
        <v>802</v>
      </c>
      <c r="E712" s="67" t="s">
        <v>17</v>
      </c>
      <c r="F712" s="67" t="s">
        <v>18</v>
      </c>
      <c r="G712" s="67" t="s">
        <v>22</v>
      </c>
      <c r="H712" s="25">
        <v>45341</v>
      </c>
      <c r="I712" s="67">
        <v>600</v>
      </c>
      <c r="J712" s="40" t="s">
        <v>20</v>
      </c>
      <c r="K712" s="69"/>
    </row>
    <row r="713" customHeight="1" spans="1:11">
      <c r="A713" s="21">
        <v>709</v>
      </c>
      <c r="B713" s="67" t="s">
        <v>271</v>
      </c>
      <c r="C713" s="67" t="s">
        <v>789</v>
      </c>
      <c r="D713" s="67" t="s">
        <v>803</v>
      </c>
      <c r="E713" s="67" t="s">
        <v>17</v>
      </c>
      <c r="F713" s="67" t="s">
        <v>18</v>
      </c>
      <c r="G713" s="67" t="s">
        <v>22</v>
      </c>
      <c r="H713" s="25">
        <v>45353</v>
      </c>
      <c r="I713" s="67">
        <v>600</v>
      </c>
      <c r="J713" s="40" t="s">
        <v>20</v>
      </c>
      <c r="K713" s="69"/>
    </row>
    <row r="714" s="7" customFormat="1" customHeight="1" spans="1:39">
      <c r="A714" s="21">
        <v>710</v>
      </c>
      <c r="B714" s="67" t="s">
        <v>271</v>
      </c>
      <c r="C714" s="67" t="s">
        <v>789</v>
      </c>
      <c r="D714" s="67" t="s">
        <v>804</v>
      </c>
      <c r="E714" s="67" t="s">
        <v>17</v>
      </c>
      <c r="F714" s="67" t="s">
        <v>18</v>
      </c>
      <c r="G714" s="67" t="s">
        <v>22</v>
      </c>
      <c r="H714" s="25">
        <v>45336.02</v>
      </c>
      <c r="I714" s="67">
        <v>600</v>
      </c>
      <c r="J714" s="40" t="s">
        <v>20</v>
      </c>
      <c r="K714" s="70"/>
      <c r="L714" s="71"/>
      <c r="M714" s="71"/>
      <c r="N714" s="71"/>
      <c r="O714" s="71"/>
      <c r="P714" s="71"/>
      <c r="Q714" s="71"/>
      <c r="R714" s="71"/>
      <c r="S714" s="71"/>
      <c r="T714" s="71"/>
      <c r="U714" s="71"/>
      <c r="V714" s="71"/>
      <c r="W714" s="71"/>
      <c r="X714" s="71"/>
      <c r="Y714" s="71"/>
      <c r="Z714" s="71"/>
      <c r="AA714" s="71"/>
      <c r="AB714" s="71"/>
      <c r="AC714" s="71"/>
      <c r="AD714" s="71"/>
      <c r="AE714" s="71"/>
      <c r="AF714" s="71"/>
      <c r="AG714" s="71"/>
      <c r="AH714" s="71"/>
      <c r="AI714" s="71"/>
      <c r="AJ714" s="71"/>
      <c r="AK714" s="71"/>
      <c r="AL714" s="71"/>
      <c r="AM714" s="71"/>
    </row>
    <row r="715" customHeight="1" spans="1:11">
      <c r="A715" s="21">
        <v>711</v>
      </c>
      <c r="B715" s="67" t="s">
        <v>271</v>
      </c>
      <c r="C715" s="67" t="s">
        <v>789</v>
      </c>
      <c r="D715" s="67" t="s">
        <v>805</v>
      </c>
      <c r="E715" s="67" t="s">
        <v>17</v>
      </c>
      <c r="F715" s="67" t="s">
        <v>18</v>
      </c>
      <c r="G715" s="67" t="s">
        <v>22</v>
      </c>
      <c r="H715" s="25">
        <v>45336.02</v>
      </c>
      <c r="I715" s="67">
        <v>600</v>
      </c>
      <c r="J715" s="40" t="s">
        <v>20</v>
      </c>
      <c r="K715" s="69"/>
    </row>
    <row r="716" customHeight="1" spans="1:11">
      <c r="A716" s="21">
        <v>712</v>
      </c>
      <c r="B716" s="67" t="s">
        <v>271</v>
      </c>
      <c r="C716" s="67" t="s">
        <v>806</v>
      </c>
      <c r="D716" s="67" t="s">
        <v>807</v>
      </c>
      <c r="E716" s="67" t="s">
        <v>17</v>
      </c>
      <c r="F716" s="67" t="s">
        <v>18</v>
      </c>
      <c r="G716" s="67" t="s">
        <v>22</v>
      </c>
      <c r="H716" s="25">
        <v>45292</v>
      </c>
      <c r="I716" s="67">
        <v>600</v>
      </c>
      <c r="J716" s="40" t="s">
        <v>20</v>
      </c>
      <c r="K716" s="69"/>
    </row>
    <row r="717" customHeight="1" spans="1:11">
      <c r="A717" s="21">
        <v>713</v>
      </c>
      <c r="B717" s="67" t="s">
        <v>271</v>
      </c>
      <c r="C717" s="67" t="s">
        <v>806</v>
      </c>
      <c r="D717" s="67" t="s">
        <v>808</v>
      </c>
      <c r="E717" s="67" t="s">
        <v>17</v>
      </c>
      <c r="F717" s="67" t="s">
        <v>18</v>
      </c>
      <c r="G717" s="67" t="s">
        <v>22</v>
      </c>
      <c r="H717" s="25">
        <v>45292</v>
      </c>
      <c r="I717" s="67">
        <v>600</v>
      </c>
      <c r="J717" s="40" t="s">
        <v>20</v>
      </c>
      <c r="K717" s="69"/>
    </row>
    <row r="718" customHeight="1" spans="1:11">
      <c r="A718" s="21">
        <v>714</v>
      </c>
      <c r="B718" s="67" t="s">
        <v>271</v>
      </c>
      <c r="C718" s="67" t="s">
        <v>806</v>
      </c>
      <c r="D718" s="67" t="s">
        <v>809</v>
      </c>
      <c r="E718" s="67" t="s">
        <v>17</v>
      </c>
      <c r="F718" s="67" t="s">
        <v>18</v>
      </c>
      <c r="G718" s="67" t="s">
        <v>22</v>
      </c>
      <c r="H718" s="25">
        <v>45292</v>
      </c>
      <c r="I718" s="67">
        <v>600</v>
      </c>
      <c r="J718" s="40" t="s">
        <v>20</v>
      </c>
      <c r="K718" s="69"/>
    </row>
    <row r="719" customHeight="1" spans="1:11">
      <c r="A719" s="21">
        <v>715</v>
      </c>
      <c r="B719" s="67" t="s">
        <v>271</v>
      </c>
      <c r="C719" s="67" t="s">
        <v>806</v>
      </c>
      <c r="D719" s="67" t="s">
        <v>810</v>
      </c>
      <c r="E719" s="67" t="s">
        <v>17</v>
      </c>
      <c r="F719" s="67" t="s">
        <v>18</v>
      </c>
      <c r="G719" s="67" t="s">
        <v>22</v>
      </c>
      <c r="H719" s="25">
        <v>45292</v>
      </c>
      <c r="I719" s="67">
        <v>600</v>
      </c>
      <c r="J719" s="40" t="s">
        <v>20</v>
      </c>
      <c r="K719" s="69"/>
    </row>
    <row r="720" customHeight="1" spans="1:11">
      <c r="A720" s="21">
        <v>716</v>
      </c>
      <c r="B720" s="67" t="s">
        <v>271</v>
      </c>
      <c r="C720" s="67" t="s">
        <v>806</v>
      </c>
      <c r="D720" s="67" t="s">
        <v>811</v>
      </c>
      <c r="E720" s="67" t="s">
        <v>17</v>
      </c>
      <c r="F720" s="67" t="s">
        <v>18</v>
      </c>
      <c r="G720" s="67" t="s">
        <v>22</v>
      </c>
      <c r="H720" s="25">
        <v>45323</v>
      </c>
      <c r="I720" s="67">
        <v>600</v>
      </c>
      <c r="J720" s="40" t="s">
        <v>20</v>
      </c>
      <c r="K720" s="69"/>
    </row>
    <row r="721" customHeight="1" spans="1:11">
      <c r="A721" s="21">
        <v>717</v>
      </c>
      <c r="B721" s="67" t="s">
        <v>271</v>
      </c>
      <c r="C721" s="67" t="s">
        <v>806</v>
      </c>
      <c r="D721" s="67" t="s">
        <v>812</v>
      </c>
      <c r="E721" s="67" t="s">
        <v>17</v>
      </c>
      <c r="F721" s="67" t="s">
        <v>18</v>
      </c>
      <c r="G721" s="67" t="s">
        <v>22</v>
      </c>
      <c r="H721" s="25">
        <v>45323</v>
      </c>
      <c r="I721" s="67">
        <v>600</v>
      </c>
      <c r="J721" s="40" t="s">
        <v>20</v>
      </c>
      <c r="K721" s="69"/>
    </row>
    <row r="722" customHeight="1" spans="1:11">
      <c r="A722" s="21">
        <v>718</v>
      </c>
      <c r="B722" s="67" t="s">
        <v>271</v>
      </c>
      <c r="C722" s="67" t="s">
        <v>806</v>
      </c>
      <c r="D722" s="67" t="s">
        <v>813</v>
      </c>
      <c r="E722" s="67" t="s">
        <v>17</v>
      </c>
      <c r="F722" s="67" t="s">
        <v>18</v>
      </c>
      <c r="G722" s="67" t="s">
        <v>22</v>
      </c>
      <c r="H722" s="25">
        <v>45323</v>
      </c>
      <c r="I722" s="67">
        <v>600</v>
      </c>
      <c r="J722" s="40" t="s">
        <v>20</v>
      </c>
      <c r="K722" s="69"/>
    </row>
    <row r="723" customHeight="1" spans="1:11">
      <c r="A723" s="21">
        <v>719</v>
      </c>
      <c r="B723" s="67" t="s">
        <v>271</v>
      </c>
      <c r="C723" s="67" t="s">
        <v>806</v>
      </c>
      <c r="D723" s="67" t="s">
        <v>814</v>
      </c>
      <c r="E723" s="67" t="s">
        <v>17</v>
      </c>
      <c r="F723" s="67" t="s">
        <v>18</v>
      </c>
      <c r="G723" s="67" t="s">
        <v>22</v>
      </c>
      <c r="H723" s="25">
        <v>45323</v>
      </c>
      <c r="I723" s="67">
        <v>600</v>
      </c>
      <c r="J723" s="40" t="s">
        <v>20</v>
      </c>
      <c r="K723" s="69"/>
    </row>
    <row r="724" customHeight="1" spans="1:11">
      <c r="A724" s="21">
        <v>720</v>
      </c>
      <c r="B724" s="67" t="s">
        <v>271</v>
      </c>
      <c r="C724" s="67" t="s">
        <v>806</v>
      </c>
      <c r="D724" s="67" t="s">
        <v>815</v>
      </c>
      <c r="E724" s="67" t="s">
        <v>17</v>
      </c>
      <c r="F724" s="67" t="s">
        <v>18</v>
      </c>
      <c r="G724" s="67" t="s">
        <v>22</v>
      </c>
      <c r="H724" s="25">
        <v>45323</v>
      </c>
      <c r="I724" s="67">
        <v>600</v>
      </c>
      <c r="J724" s="40" t="s">
        <v>20</v>
      </c>
      <c r="K724" s="69"/>
    </row>
    <row r="725" customHeight="1" spans="1:11">
      <c r="A725" s="21">
        <v>721</v>
      </c>
      <c r="B725" s="67" t="s">
        <v>271</v>
      </c>
      <c r="C725" s="67" t="s">
        <v>806</v>
      </c>
      <c r="D725" s="67" t="s">
        <v>816</v>
      </c>
      <c r="E725" s="67" t="s">
        <v>17</v>
      </c>
      <c r="F725" s="67" t="s">
        <v>18</v>
      </c>
      <c r="G725" s="67" t="s">
        <v>22</v>
      </c>
      <c r="H725" s="25">
        <v>45323</v>
      </c>
      <c r="I725" s="67">
        <v>600</v>
      </c>
      <c r="J725" s="40" t="s">
        <v>20</v>
      </c>
      <c r="K725" s="69"/>
    </row>
    <row r="726" customHeight="1" spans="1:11">
      <c r="A726" s="21">
        <v>722</v>
      </c>
      <c r="B726" s="67" t="s">
        <v>271</v>
      </c>
      <c r="C726" s="67" t="s">
        <v>806</v>
      </c>
      <c r="D726" s="67" t="s">
        <v>817</v>
      </c>
      <c r="E726" s="67" t="s">
        <v>17</v>
      </c>
      <c r="F726" s="67" t="s">
        <v>18</v>
      </c>
      <c r="G726" s="67" t="s">
        <v>22</v>
      </c>
      <c r="H726" s="25">
        <v>45352</v>
      </c>
      <c r="I726" s="67">
        <v>600</v>
      </c>
      <c r="J726" s="40" t="s">
        <v>20</v>
      </c>
      <c r="K726" s="69"/>
    </row>
    <row r="727" customHeight="1" spans="1:11">
      <c r="A727" s="21">
        <v>723</v>
      </c>
      <c r="B727" s="67" t="s">
        <v>271</v>
      </c>
      <c r="C727" s="67" t="s">
        <v>806</v>
      </c>
      <c r="D727" s="67" t="s">
        <v>818</v>
      </c>
      <c r="E727" s="67" t="s">
        <v>17</v>
      </c>
      <c r="F727" s="67" t="s">
        <v>18</v>
      </c>
      <c r="G727" s="67" t="s">
        <v>22</v>
      </c>
      <c r="H727" s="25">
        <v>45413</v>
      </c>
      <c r="I727" s="67">
        <v>600</v>
      </c>
      <c r="J727" s="40" t="s">
        <v>20</v>
      </c>
      <c r="K727" s="69"/>
    </row>
    <row r="728" customHeight="1" spans="1:11">
      <c r="A728" s="21">
        <v>724</v>
      </c>
      <c r="B728" s="67" t="s">
        <v>271</v>
      </c>
      <c r="C728" s="67" t="s">
        <v>806</v>
      </c>
      <c r="D728" s="67" t="s">
        <v>819</v>
      </c>
      <c r="E728" s="67" t="s">
        <v>17</v>
      </c>
      <c r="F728" s="67" t="s">
        <v>18</v>
      </c>
      <c r="G728" s="67" t="s">
        <v>22</v>
      </c>
      <c r="H728" s="25">
        <v>45323</v>
      </c>
      <c r="I728" s="67">
        <v>600</v>
      </c>
      <c r="J728" s="40" t="s">
        <v>20</v>
      </c>
      <c r="K728" s="69"/>
    </row>
    <row r="729" customHeight="1" spans="1:11">
      <c r="A729" s="21">
        <v>725</v>
      </c>
      <c r="B729" s="67" t="s">
        <v>271</v>
      </c>
      <c r="C729" s="67" t="s">
        <v>820</v>
      </c>
      <c r="D729" s="67" t="s">
        <v>821</v>
      </c>
      <c r="E729" s="67" t="s">
        <v>17</v>
      </c>
      <c r="F729" s="67" t="s">
        <v>18</v>
      </c>
      <c r="G729" s="67" t="s">
        <v>22</v>
      </c>
      <c r="H729" s="25">
        <v>45337</v>
      </c>
      <c r="I729" s="67">
        <v>600</v>
      </c>
      <c r="J729" s="40" t="s">
        <v>20</v>
      </c>
      <c r="K729" s="69"/>
    </row>
    <row r="730" customHeight="1" spans="1:11">
      <c r="A730" s="21">
        <v>726</v>
      </c>
      <c r="B730" s="67" t="s">
        <v>271</v>
      </c>
      <c r="C730" s="67" t="s">
        <v>820</v>
      </c>
      <c r="D730" s="67" t="s">
        <v>822</v>
      </c>
      <c r="E730" s="67" t="s">
        <v>17</v>
      </c>
      <c r="F730" s="67" t="s">
        <v>18</v>
      </c>
      <c r="G730" s="67" t="s">
        <v>22</v>
      </c>
      <c r="H730" s="25">
        <v>45337</v>
      </c>
      <c r="I730" s="67">
        <v>600</v>
      </c>
      <c r="J730" s="40" t="s">
        <v>20</v>
      </c>
      <c r="K730" s="69"/>
    </row>
    <row r="731" customHeight="1" spans="1:11">
      <c r="A731" s="21">
        <v>727</v>
      </c>
      <c r="B731" s="67" t="s">
        <v>271</v>
      </c>
      <c r="C731" s="67" t="s">
        <v>820</v>
      </c>
      <c r="D731" s="67" t="s">
        <v>823</v>
      </c>
      <c r="E731" s="67" t="s">
        <v>17</v>
      </c>
      <c r="F731" s="67" t="s">
        <v>18</v>
      </c>
      <c r="G731" s="67" t="s">
        <v>22</v>
      </c>
      <c r="H731" s="25">
        <v>45334</v>
      </c>
      <c r="I731" s="67">
        <v>600</v>
      </c>
      <c r="J731" s="40" t="s">
        <v>20</v>
      </c>
      <c r="K731" s="69"/>
    </row>
    <row r="732" customHeight="1" spans="1:11">
      <c r="A732" s="21">
        <v>728</v>
      </c>
      <c r="B732" s="67" t="s">
        <v>271</v>
      </c>
      <c r="C732" s="67" t="s">
        <v>820</v>
      </c>
      <c r="D732" s="67" t="s">
        <v>824</v>
      </c>
      <c r="E732" s="67" t="s">
        <v>17</v>
      </c>
      <c r="F732" s="67" t="s">
        <v>18</v>
      </c>
      <c r="G732" s="67" t="s">
        <v>22</v>
      </c>
      <c r="H732" s="25">
        <v>45348</v>
      </c>
      <c r="I732" s="67">
        <v>600</v>
      </c>
      <c r="J732" s="40" t="s">
        <v>20</v>
      </c>
      <c r="K732" s="69"/>
    </row>
    <row r="733" customHeight="1" spans="1:11">
      <c r="A733" s="21">
        <v>729</v>
      </c>
      <c r="B733" s="67" t="s">
        <v>271</v>
      </c>
      <c r="C733" s="67" t="s">
        <v>820</v>
      </c>
      <c r="D733" s="67" t="s">
        <v>825</v>
      </c>
      <c r="E733" s="67" t="s">
        <v>310</v>
      </c>
      <c r="F733" s="67" t="s">
        <v>18</v>
      </c>
      <c r="G733" s="67" t="s">
        <v>22</v>
      </c>
      <c r="H733" s="25">
        <v>45295</v>
      </c>
      <c r="I733" s="67">
        <v>600</v>
      </c>
      <c r="J733" s="40" t="s">
        <v>20</v>
      </c>
      <c r="K733" s="69"/>
    </row>
    <row r="734" customHeight="1" spans="1:11">
      <c r="A734" s="21">
        <v>730</v>
      </c>
      <c r="B734" s="67" t="s">
        <v>271</v>
      </c>
      <c r="C734" s="67" t="s">
        <v>820</v>
      </c>
      <c r="D734" s="67" t="s">
        <v>826</v>
      </c>
      <c r="E734" s="67" t="s">
        <v>17</v>
      </c>
      <c r="F734" s="67" t="s">
        <v>18</v>
      </c>
      <c r="G734" s="67" t="s">
        <v>22</v>
      </c>
      <c r="H734" s="25">
        <v>45352</v>
      </c>
      <c r="I734" s="67">
        <v>600</v>
      </c>
      <c r="J734" s="40" t="s">
        <v>20</v>
      </c>
      <c r="K734" s="69"/>
    </row>
    <row r="735" customHeight="1" spans="1:11">
      <c r="A735" s="21">
        <v>731</v>
      </c>
      <c r="B735" s="67" t="s">
        <v>271</v>
      </c>
      <c r="C735" s="67" t="s">
        <v>820</v>
      </c>
      <c r="D735" s="67" t="s">
        <v>827</v>
      </c>
      <c r="E735" s="67" t="s">
        <v>17</v>
      </c>
      <c r="F735" s="67" t="s">
        <v>18</v>
      </c>
      <c r="G735" s="67" t="s">
        <v>28</v>
      </c>
      <c r="H735" s="25">
        <v>45350</v>
      </c>
      <c r="I735" s="67">
        <v>800</v>
      </c>
      <c r="J735" s="40" t="s">
        <v>20</v>
      </c>
      <c r="K735" s="69"/>
    </row>
    <row r="736" customHeight="1" spans="1:11">
      <c r="A736" s="21">
        <v>732</v>
      </c>
      <c r="B736" s="67" t="s">
        <v>271</v>
      </c>
      <c r="C736" s="67" t="s">
        <v>828</v>
      </c>
      <c r="D736" s="67" t="s">
        <v>829</v>
      </c>
      <c r="E736" s="67" t="s">
        <v>17</v>
      </c>
      <c r="F736" s="67" t="s">
        <v>18</v>
      </c>
      <c r="G736" s="67" t="s">
        <v>22</v>
      </c>
      <c r="H736" s="25">
        <v>45352</v>
      </c>
      <c r="I736" s="67">
        <v>600</v>
      </c>
      <c r="J736" s="40" t="s">
        <v>20</v>
      </c>
      <c r="K736" s="69"/>
    </row>
    <row r="737" customHeight="1" spans="1:11">
      <c r="A737" s="21">
        <v>733</v>
      </c>
      <c r="B737" s="67" t="s">
        <v>271</v>
      </c>
      <c r="C737" s="67" t="s">
        <v>828</v>
      </c>
      <c r="D737" s="67" t="s">
        <v>830</v>
      </c>
      <c r="E737" s="67" t="s">
        <v>17</v>
      </c>
      <c r="F737" s="67" t="s">
        <v>18</v>
      </c>
      <c r="G737" s="67" t="s">
        <v>22</v>
      </c>
      <c r="H737" s="25">
        <v>45352</v>
      </c>
      <c r="I737" s="67">
        <v>600</v>
      </c>
      <c r="J737" s="40" t="s">
        <v>20</v>
      </c>
      <c r="K737" s="69"/>
    </row>
    <row r="738" customHeight="1" spans="1:11">
      <c r="A738" s="21">
        <v>734</v>
      </c>
      <c r="B738" s="67" t="s">
        <v>271</v>
      </c>
      <c r="C738" s="67" t="s">
        <v>828</v>
      </c>
      <c r="D738" s="67" t="s">
        <v>831</v>
      </c>
      <c r="E738" s="67" t="s">
        <v>310</v>
      </c>
      <c r="F738" s="67" t="s">
        <v>18</v>
      </c>
      <c r="G738" s="67" t="s">
        <v>22</v>
      </c>
      <c r="H738" s="25">
        <v>45323</v>
      </c>
      <c r="I738" s="67">
        <v>600</v>
      </c>
      <c r="J738" s="40" t="s">
        <v>20</v>
      </c>
      <c r="K738" s="69"/>
    </row>
    <row r="739" customHeight="1" spans="1:11">
      <c r="A739" s="21">
        <v>735</v>
      </c>
      <c r="B739" s="67" t="s">
        <v>271</v>
      </c>
      <c r="C739" s="67" t="s">
        <v>828</v>
      </c>
      <c r="D739" s="67" t="s">
        <v>832</v>
      </c>
      <c r="E739" s="67" t="s">
        <v>17</v>
      </c>
      <c r="F739" s="67" t="s">
        <v>18</v>
      </c>
      <c r="G739" s="67" t="s">
        <v>22</v>
      </c>
      <c r="H739" s="25">
        <v>45323</v>
      </c>
      <c r="I739" s="67">
        <v>600</v>
      </c>
      <c r="J739" s="40" t="s">
        <v>20</v>
      </c>
      <c r="K739" s="69"/>
    </row>
    <row r="740" customHeight="1" spans="1:11">
      <c r="A740" s="21">
        <v>736</v>
      </c>
      <c r="B740" s="67" t="s">
        <v>271</v>
      </c>
      <c r="C740" s="67" t="s">
        <v>828</v>
      </c>
      <c r="D740" s="67" t="s">
        <v>833</v>
      </c>
      <c r="E740" s="67" t="s">
        <v>17</v>
      </c>
      <c r="F740" s="67" t="s">
        <v>18</v>
      </c>
      <c r="G740" s="67" t="s">
        <v>22</v>
      </c>
      <c r="H740" s="25">
        <v>45323</v>
      </c>
      <c r="I740" s="67">
        <v>600</v>
      </c>
      <c r="J740" s="40" t="s">
        <v>20</v>
      </c>
      <c r="K740" s="69"/>
    </row>
    <row r="741" customHeight="1" spans="1:11">
      <c r="A741" s="21">
        <v>737</v>
      </c>
      <c r="B741" s="67" t="s">
        <v>271</v>
      </c>
      <c r="C741" s="67" t="s">
        <v>828</v>
      </c>
      <c r="D741" s="67" t="s">
        <v>834</v>
      </c>
      <c r="E741" s="67" t="s">
        <v>17</v>
      </c>
      <c r="F741" s="67" t="s">
        <v>18</v>
      </c>
      <c r="G741" s="67" t="s">
        <v>22</v>
      </c>
      <c r="H741" s="25">
        <v>45323</v>
      </c>
      <c r="I741" s="67">
        <v>600</v>
      </c>
      <c r="J741" s="40" t="s">
        <v>20</v>
      </c>
      <c r="K741" s="69"/>
    </row>
    <row r="742" customHeight="1" spans="1:11">
      <c r="A742" s="21">
        <v>738</v>
      </c>
      <c r="B742" s="67" t="s">
        <v>271</v>
      </c>
      <c r="C742" s="67" t="s">
        <v>828</v>
      </c>
      <c r="D742" s="67" t="s">
        <v>835</v>
      </c>
      <c r="E742" s="67" t="s">
        <v>17</v>
      </c>
      <c r="F742" s="67" t="s">
        <v>18</v>
      </c>
      <c r="G742" s="67" t="s">
        <v>22</v>
      </c>
      <c r="H742" s="25">
        <v>45413</v>
      </c>
      <c r="I742" s="67">
        <v>600</v>
      </c>
      <c r="J742" s="40" t="s">
        <v>20</v>
      </c>
      <c r="K742" s="69"/>
    </row>
    <row r="743" customHeight="1" spans="1:11">
      <c r="A743" s="21">
        <v>739</v>
      </c>
      <c r="B743" s="67" t="s">
        <v>271</v>
      </c>
      <c r="C743" s="67" t="s">
        <v>828</v>
      </c>
      <c r="D743" s="67" t="s">
        <v>836</v>
      </c>
      <c r="E743" s="67" t="s">
        <v>17</v>
      </c>
      <c r="F743" s="67" t="s">
        <v>18</v>
      </c>
      <c r="G743" s="67" t="s">
        <v>22</v>
      </c>
      <c r="H743" s="25">
        <v>45352</v>
      </c>
      <c r="I743" s="67">
        <v>600</v>
      </c>
      <c r="J743" s="40" t="s">
        <v>20</v>
      </c>
      <c r="K743" s="69"/>
    </row>
    <row r="744" s="8" customFormat="1" customHeight="1" spans="1:11">
      <c r="A744" s="21">
        <v>740</v>
      </c>
      <c r="B744" s="67" t="s">
        <v>271</v>
      </c>
      <c r="C744" s="67" t="s">
        <v>828</v>
      </c>
      <c r="D744" s="67" t="s">
        <v>837</v>
      </c>
      <c r="E744" s="67" t="s">
        <v>17</v>
      </c>
      <c r="F744" s="67" t="s">
        <v>18</v>
      </c>
      <c r="G744" s="67" t="s">
        <v>19</v>
      </c>
      <c r="H744" s="25">
        <v>45383</v>
      </c>
      <c r="I744" s="67">
        <v>800</v>
      </c>
      <c r="J744" s="40" t="s">
        <v>20</v>
      </c>
      <c r="K744" s="72"/>
    </row>
    <row r="745" customHeight="1" spans="1:11">
      <c r="A745" s="21">
        <v>741</v>
      </c>
      <c r="B745" s="67" t="s">
        <v>271</v>
      </c>
      <c r="C745" s="67" t="s">
        <v>828</v>
      </c>
      <c r="D745" s="67" t="s">
        <v>376</v>
      </c>
      <c r="E745" s="67" t="s">
        <v>17</v>
      </c>
      <c r="F745" s="67" t="s">
        <v>18</v>
      </c>
      <c r="G745" s="67" t="s">
        <v>22</v>
      </c>
      <c r="H745" s="25">
        <v>45323</v>
      </c>
      <c r="I745" s="67">
        <v>600</v>
      </c>
      <c r="J745" s="40" t="s">
        <v>20</v>
      </c>
      <c r="K745" s="69"/>
    </row>
    <row r="746" customHeight="1" spans="1:11">
      <c r="A746" s="21">
        <v>742</v>
      </c>
      <c r="B746" s="67" t="s">
        <v>271</v>
      </c>
      <c r="C746" s="67" t="s">
        <v>828</v>
      </c>
      <c r="D746" s="67" t="s">
        <v>838</v>
      </c>
      <c r="E746" s="67" t="s">
        <v>17</v>
      </c>
      <c r="F746" s="67" t="s">
        <v>18</v>
      </c>
      <c r="G746" s="67" t="s">
        <v>22</v>
      </c>
      <c r="H746" s="25">
        <v>45323</v>
      </c>
      <c r="I746" s="67">
        <v>600</v>
      </c>
      <c r="J746" s="40" t="s">
        <v>20</v>
      </c>
      <c r="K746" s="69"/>
    </row>
    <row r="747" customHeight="1" spans="1:11">
      <c r="A747" s="21">
        <v>743</v>
      </c>
      <c r="B747" s="67" t="s">
        <v>271</v>
      </c>
      <c r="C747" s="67" t="s">
        <v>828</v>
      </c>
      <c r="D747" s="67" t="s">
        <v>839</v>
      </c>
      <c r="E747" s="67" t="s">
        <v>17</v>
      </c>
      <c r="F747" s="67" t="s">
        <v>18</v>
      </c>
      <c r="G747" s="67" t="s">
        <v>22</v>
      </c>
      <c r="H747" s="25">
        <v>45323</v>
      </c>
      <c r="I747" s="67">
        <v>600</v>
      </c>
      <c r="J747" s="40" t="s">
        <v>20</v>
      </c>
      <c r="K747" s="69"/>
    </row>
    <row r="748" customHeight="1" spans="1:11">
      <c r="A748" s="21">
        <v>744</v>
      </c>
      <c r="B748" s="67" t="s">
        <v>271</v>
      </c>
      <c r="C748" s="67" t="s">
        <v>828</v>
      </c>
      <c r="D748" s="67" t="s">
        <v>840</v>
      </c>
      <c r="E748" s="67" t="s">
        <v>17</v>
      </c>
      <c r="F748" s="67" t="s">
        <v>18</v>
      </c>
      <c r="G748" s="67" t="s">
        <v>22</v>
      </c>
      <c r="H748" s="25">
        <v>45352</v>
      </c>
      <c r="I748" s="67">
        <v>600</v>
      </c>
      <c r="J748" s="40" t="s">
        <v>20</v>
      </c>
      <c r="K748" s="69"/>
    </row>
    <row r="749" customHeight="1" spans="1:11">
      <c r="A749" s="21">
        <v>745</v>
      </c>
      <c r="B749" s="67" t="s">
        <v>271</v>
      </c>
      <c r="C749" s="67" t="s">
        <v>828</v>
      </c>
      <c r="D749" s="67" t="s">
        <v>841</v>
      </c>
      <c r="E749" s="67" t="s">
        <v>17</v>
      </c>
      <c r="F749" s="67" t="s">
        <v>18</v>
      </c>
      <c r="G749" s="67" t="s">
        <v>22</v>
      </c>
      <c r="H749" s="25">
        <v>45352</v>
      </c>
      <c r="I749" s="67">
        <v>600</v>
      </c>
      <c r="J749" s="40" t="s">
        <v>20</v>
      </c>
      <c r="K749" s="69"/>
    </row>
    <row r="750" customHeight="1" spans="1:11">
      <c r="A750" s="21">
        <v>746</v>
      </c>
      <c r="B750" s="67" t="s">
        <v>271</v>
      </c>
      <c r="C750" s="67" t="s">
        <v>828</v>
      </c>
      <c r="D750" s="67" t="s">
        <v>842</v>
      </c>
      <c r="E750" s="67" t="s">
        <v>17</v>
      </c>
      <c r="F750" s="67" t="s">
        <v>18</v>
      </c>
      <c r="G750" s="67" t="s">
        <v>585</v>
      </c>
      <c r="H750" s="25">
        <v>45323</v>
      </c>
      <c r="I750" s="67">
        <v>800</v>
      </c>
      <c r="J750" s="40" t="s">
        <v>20</v>
      </c>
      <c r="K750" s="69"/>
    </row>
    <row r="751" customHeight="1" spans="1:11">
      <c r="A751" s="21">
        <v>747</v>
      </c>
      <c r="B751" s="67" t="s">
        <v>271</v>
      </c>
      <c r="C751" s="67" t="s">
        <v>828</v>
      </c>
      <c r="D751" s="67" t="s">
        <v>843</v>
      </c>
      <c r="E751" s="67" t="s">
        <v>17</v>
      </c>
      <c r="F751" s="67" t="s">
        <v>18</v>
      </c>
      <c r="G751" s="67" t="s">
        <v>22</v>
      </c>
      <c r="H751" s="25">
        <v>45383</v>
      </c>
      <c r="I751" s="67">
        <v>600</v>
      </c>
      <c r="J751" s="40" t="s">
        <v>20</v>
      </c>
      <c r="K751" s="69"/>
    </row>
    <row r="752" customHeight="1" spans="1:11">
      <c r="A752" s="21">
        <v>748</v>
      </c>
      <c r="B752" s="67" t="s">
        <v>271</v>
      </c>
      <c r="C752" s="67" t="s">
        <v>828</v>
      </c>
      <c r="D752" s="67" t="s">
        <v>844</v>
      </c>
      <c r="E752" s="67" t="s">
        <v>17</v>
      </c>
      <c r="F752" s="67" t="s">
        <v>18</v>
      </c>
      <c r="G752" s="67" t="s">
        <v>22</v>
      </c>
      <c r="H752" s="25">
        <v>45323</v>
      </c>
      <c r="I752" s="67">
        <v>600</v>
      </c>
      <c r="J752" s="40" t="s">
        <v>20</v>
      </c>
      <c r="K752" s="69"/>
    </row>
    <row r="753" customHeight="1" spans="1:11">
      <c r="A753" s="21">
        <v>749</v>
      </c>
      <c r="B753" s="67" t="s">
        <v>271</v>
      </c>
      <c r="C753" s="67" t="s">
        <v>828</v>
      </c>
      <c r="D753" s="67" t="s">
        <v>845</v>
      </c>
      <c r="E753" s="67" t="s">
        <v>17</v>
      </c>
      <c r="F753" s="67" t="s">
        <v>18</v>
      </c>
      <c r="G753" s="67" t="s">
        <v>22</v>
      </c>
      <c r="H753" s="25">
        <v>45323</v>
      </c>
      <c r="I753" s="67">
        <v>600</v>
      </c>
      <c r="J753" s="40" t="s">
        <v>20</v>
      </c>
      <c r="K753" s="69"/>
    </row>
    <row r="754" customHeight="1" spans="1:11">
      <c r="A754" s="21">
        <v>750</v>
      </c>
      <c r="B754" s="67" t="s">
        <v>271</v>
      </c>
      <c r="C754" s="67" t="s">
        <v>828</v>
      </c>
      <c r="D754" s="67" t="s">
        <v>846</v>
      </c>
      <c r="E754" s="67" t="s">
        <v>17</v>
      </c>
      <c r="F754" s="67" t="s">
        <v>18</v>
      </c>
      <c r="G754" s="67" t="s">
        <v>211</v>
      </c>
      <c r="H754" s="25">
        <v>45323</v>
      </c>
      <c r="I754" s="67">
        <v>800</v>
      </c>
      <c r="J754" s="40" t="s">
        <v>20</v>
      </c>
      <c r="K754" s="69"/>
    </row>
    <row r="755" customHeight="1" spans="1:11">
      <c r="A755" s="21">
        <v>751</v>
      </c>
      <c r="B755" s="67" t="s">
        <v>271</v>
      </c>
      <c r="C755" s="67" t="s">
        <v>828</v>
      </c>
      <c r="D755" s="67" t="s">
        <v>847</v>
      </c>
      <c r="E755" s="67" t="s">
        <v>17</v>
      </c>
      <c r="F755" s="67" t="s">
        <v>18</v>
      </c>
      <c r="G755" s="67" t="s">
        <v>22</v>
      </c>
      <c r="H755" s="25">
        <v>45323</v>
      </c>
      <c r="I755" s="67">
        <v>600</v>
      </c>
      <c r="J755" s="40" t="s">
        <v>20</v>
      </c>
      <c r="K755" s="69"/>
    </row>
    <row r="756" customHeight="1" spans="1:11">
      <c r="A756" s="21">
        <v>752</v>
      </c>
      <c r="B756" s="67" t="s">
        <v>271</v>
      </c>
      <c r="C756" s="67" t="s">
        <v>828</v>
      </c>
      <c r="D756" s="67" t="s">
        <v>848</v>
      </c>
      <c r="E756" s="67" t="s">
        <v>17</v>
      </c>
      <c r="F756" s="67" t="s">
        <v>18</v>
      </c>
      <c r="G756" s="67" t="s">
        <v>28</v>
      </c>
      <c r="H756" s="25">
        <v>45323</v>
      </c>
      <c r="I756" s="67">
        <v>800</v>
      </c>
      <c r="J756" s="40" t="s">
        <v>20</v>
      </c>
      <c r="K756" s="69"/>
    </row>
    <row r="757" customHeight="1" spans="1:11">
      <c r="A757" s="21">
        <v>753</v>
      </c>
      <c r="B757" s="67" t="s">
        <v>271</v>
      </c>
      <c r="C757" s="67" t="s">
        <v>828</v>
      </c>
      <c r="D757" s="67" t="s">
        <v>849</v>
      </c>
      <c r="E757" s="67" t="s">
        <v>17</v>
      </c>
      <c r="F757" s="67" t="s">
        <v>18</v>
      </c>
      <c r="G757" s="67" t="s">
        <v>22</v>
      </c>
      <c r="H757" s="25">
        <v>45323</v>
      </c>
      <c r="I757" s="67">
        <v>600</v>
      </c>
      <c r="J757" s="40" t="s">
        <v>20</v>
      </c>
      <c r="K757" s="69"/>
    </row>
    <row r="758" customHeight="1" spans="1:11">
      <c r="A758" s="21">
        <v>754</v>
      </c>
      <c r="B758" s="67" t="s">
        <v>271</v>
      </c>
      <c r="C758" s="67" t="s">
        <v>828</v>
      </c>
      <c r="D758" s="67" t="s">
        <v>850</v>
      </c>
      <c r="E758" s="67" t="s">
        <v>17</v>
      </c>
      <c r="F758" s="67" t="s">
        <v>18</v>
      </c>
      <c r="G758" s="67" t="s">
        <v>22</v>
      </c>
      <c r="H758" s="25">
        <v>45292</v>
      </c>
      <c r="I758" s="67">
        <v>600</v>
      </c>
      <c r="J758" s="40" t="s">
        <v>20</v>
      </c>
      <c r="K758" s="69"/>
    </row>
    <row r="759" customHeight="1" spans="1:11">
      <c r="A759" s="21">
        <v>755</v>
      </c>
      <c r="B759" s="67" t="s">
        <v>271</v>
      </c>
      <c r="C759" s="67" t="s">
        <v>828</v>
      </c>
      <c r="D759" s="67" t="s">
        <v>851</v>
      </c>
      <c r="E759" s="67" t="s">
        <v>17</v>
      </c>
      <c r="F759" s="67" t="s">
        <v>18</v>
      </c>
      <c r="G759" s="67" t="s">
        <v>22</v>
      </c>
      <c r="H759" s="25">
        <v>45292</v>
      </c>
      <c r="I759" s="67">
        <v>600</v>
      </c>
      <c r="J759" s="40" t="s">
        <v>20</v>
      </c>
      <c r="K759" s="69"/>
    </row>
    <row r="760" customHeight="1" spans="1:11">
      <c r="A760" s="21">
        <v>756</v>
      </c>
      <c r="B760" s="67" t="s">
        <v>271</v>
      </c>
      <c r="C760" s="67" t="s">
        <v>828</v>
      </c>
      <c r="D760" s="67" t="s">
        <v>852</v>
      </c>
      <c r="E760" s="67" t="s">
        <v>17</v>
      </c>
      <c r="F760" s="67" t="s">
        <v>18</v>
      </c>
      <c r="G760" s="67" t="s">
        <v>22</v>
      </c>
      <c r="H760" s="25">
        <v>45352</v>
      </c>
      <c r="I760" s="67">
        <v>600</v>
      </c>
      <c r="J760" s="40" t="s">
        <v>20</v>
      </c>
      <c r="K760" s="69"/>
    </row>
    <row r="761" customHeight="1" spans="1:11">
      <c r="A761" s="21">
        <v>757</v>
      </c>
      <c r="B761" s="67" t="s">
        <v>271</v>
      </c>
      <c r="C761" s="67" t="s">
        <v>828</v>
      </c>
      <c r="D761" s="67" t="s">
        <v>853</v>
      </c>
      <c r="E761" s="67" t="s">
        <v>17</v>
      </c>
      <c r="F761" s="67" t="s">
        <v>18</v>
      </c>
      <c r="G761" s="67" t="s">
        <v>22</v>
      </c>
      <c r="H761" s="25">
        <v>45383</v>
      </c>
      <c r="I761" s="67">
        <v>600</v>
      </c>
      <c r="J761" s="40" t="s">
        <v>20</v>
      </c>
      <c r="K761" s="69"/>
    </row>
    <row r="762" customHeight="1" spans="1:11">
      <c r="A762" s="21">
        <v>758</v>
      </c>
      <c r="B762" s="67" t="s">
        <v>271</v>
      </c>
      <c r="C762" s="67" t="s">
        <v>828</v>
      </c>
      <c r="D762" s="67" t="s">
        <v>854</v>
      </c>
      <c r="E762" s="67" t="s">
        <v>17</v>
      </c>
      <c r="F762" s="67" t="s">
        <v>18</v>
      </c>
      <c r="G762" s="67" t="s">
        <v>22</v>
      </c>
      <c r="H762" s="25">
        <v>45292</v>
      </c>
      <c r="I762" s="67">
        <v>600</v>
      </c>
      <c r="J762" s="40" t="s">
        <v>20</v>
      </c>
      <c r="K762" s="69"/>
    </row>
    <row r="763" customHeight="1" spans="1:11">
      <c r="A763" s="21">
        <v>759</v>
      </c>
      <c r="B763" s="67" t="s">
        <v>271</v>
      </c>
      <c r="C763" s="67" t="s">
        <v>828</v>
      </c>
      <c r="D763" s="67" t="s">
        <v>855</v>
      </c>
      <c r="E763" s="67" t="s">
        <v>17</v>
      </c>
      <c r="F763" s="67" t="s">
        <v>18</v>
      </c>
      <c r="G763" s="67" t="s">
        <v>22</v>
      </c>
      <c r="H763" s="25">
        <v>45352</v>
      </c>
      <c r="I763" s="67">
        <v>600</v>
      </c>
      <c r="J763" s="40" t="s">
        <v>20</v>
      </c>
      <c r="K763" s="69"/>
    </row>
    <row r="764" customHeight="1" spans="1:11">
      <c r="A764" s="21">
        <v>760</v>
      </c>
      <c r="B764" s="67" t="s">
        <v>271</v>
      </c>
      <c r="C764" s="67" t="s">
        <v>828</v>
      </c>
      <c r="D764" s="67" t="s">
        <v>856</v>
      </c>
      <c r="E764" s="67" t="s">
        <v>17</v>
      </c>
      <c r="F764" s="67" t="s">
        <v>18</v>
      </c>
      <c r="G764" s="67" t="s">
        <v>22</v>
      </c>
      <c r="H764" s="25">
        <v>45323</v>
      </c>
      <c r="I764" s="67">
        <v>600</v>
      </c>
      <c r="J764" s="40" t="s">
        <v>20</v>
      </c>
      <c r="K764" s="69"/>
    </row>
    <row r="765" customHeight="1" spans="1:11">
      <c r="A765" s="21">
        <v>761</v>
      </c>
      <c r="B765" s="67" t="s">
        <v>271</v>
      </c>
      <c r="C765" s="67" t="s">
        <v>828</v>
      </c>
      <c r="D765" s="67" t="s">
        <v>857</v>
      </c>
      <c r="E765" s="67" t="s">
        <v>17</v>
      </c>
      <c r="F765" s="67" t="s">
        <v>18</v>
      </c>
      <c r="G765" s="67" t="s">
        <v>22</v>
      </c>
      <c r="H765" s="25">
        <v>45323</v>
      </c>
      <c r="I765" s="67">
        <v>600</v>
      </c>
      <c r="J765" s="40" t="s">
        <v>20</v>
      </c>
      <c r="K765" s="69"/>
    </row>
    <row r="766" customHeight="1" spans="1:11">
      <c r="A766" s="21">
        <v>762</v>
      </c>
      <c r="B766" s="67" t="s">
        <v>271</v>
      </c>
      <c r="C766" s="67" t="s">
        <v>828</v>
      </c>
      <c r="D766" s="67" t="s">
        <v>858</v>
      </c>
      <c r="E766" s="67" t="s">
        <v>17</v>
      </c>
      <c r="F766" s="67" t="s">
        <v>18</v>
      </c>
      <c r="G766" s="67" t="s">
        <v>28</v>
      </c>
      <c r="H766" s="25">
        <v>45323</v>
      </c>
      <c r="I766" s="67">
        <v>800</v>
      </c>
      <c r="J766" s="40" t="s">
        <v>20</v>
      </c>
      <c r="K766" s="69"/>
    </row>
    <row r="767" customHeight="1" spans="1:11">
      <c r="A767" s="21">
        <v>763</v>
      </c>
      <c r="B767" s="67" t="s">
        <v>271</v>
      </c>
      <c r="C767" s="67" t="s">
        <v>828</v>
      </c>
      <c r="D767" s="67" t="s">
        <v>859</v>
      </c>
      <c r="E767" s="67" t="s">
        <v>17</v>
      </c>
      <c r="F767" s="67" t="s">
        <v>18</v>
      </c>
      <c r="G767" s="67" t="s">
        <v>28</v>
      </c>
      <c r="H767" s="25">
        <v>45352</v>
      </c>
      <c r="I767" s="67">
        <v>800</v>
      </c>
      <c r="J767" s="40" t="s">
        <v>20</v>
      </c>
      <c r="K767" s="69"/>
    </row>
    <row r="768" customHeight="1" spans="1:11">
      <c r="A768" s="21">
        <v>764</v>
      </c>
      <c r="B768" s="67" t="s">
        <v>271</v>
      </c>
      <c r="C768" s="67" t="s">
        <v>828</v>
      </c>
      <c r="D768" s="67" t="s">
        <v>860</v>
      </c>
      <c r="E768" s="67" t="s">
        <v>17</v>
      </c>
      <c r="F768" s="67" t="s">
        <v>18</v>
      </c>
      <c r="G768" s="67" t="s">
        <v>22</v>
      </c>
      <c r="H768" s="25">
        <v>45323</v>
      </c>
      <c r="I768" s="67">
        <v>600</v>
      </c>
      <c r="J768" s="40" t="s">
        <v>20</v>
      </c>
      <c r="K768" s="69"/>
    </row>
    <row r="769" customHeight="1" spans="1:11">
      <c r="A769" s="21">
        <v>765</v>
      </c>
      <c r="B769" s="67" t="s">
        <v>271</v>
      </c>
      <c r="C769" s="67" t="s">
        <v>828</v>
      </c>
      <c r="D769" s="67" t="s">
        <v>861</v>
      </c>
      <c r="E769" s="67" t="s">
        <v>17</v>
      </c>
      <c r="F769" s="67" t="s">
        <v>18</v>
      </c>
      <c r="G769" s="67" t="s">
        <v>28</v>
      </c>
      <c r="H769" s="25">
        <v>45413</v>
      </c>
      <c r="I769" s="67">
        <v>800</v>
      </c>
      <c r="J769" s="40" t="s">
        <v>20</v>
      </c>
      <c r="K769" s="69"/>
    </row>
    <row r="770" customHeight="1" spans="1:11">
      <c r="A770" s="21">
        <v>766</v>
      </c>
      <c r="B770" s="67" t="s">
        <v>271</v>
      </c>
      <c r="C770" s="67" t="s">
        <v>828</v>
      </c>
      <c r="D770" s="67" t="s">
        <v>862</v>
      </c>
      <c r="E770" s="67" t="s">
        <v>17</v>
      </c>
      <c r="F770" s="67" t="s">
        <v>18</v>
      </c>
      <c r="G770" s="67" t="s">
        <v>22</v>
      </c>
      <c r="H770" s="25">
        <v>45323</v>
      </c>
      <c r="I770" s="67">
        <v>600</v>
      </c>
      <c r="J770" s="40" t="s">
        <v>20</v>
      </c>
      <c r="K770" s="69"/>
    </row>
    <row r="771" customHeight="1" spans="1:11">
      <c r="A771" s="21">
        <v>767</v>
      </c>
      <c r="B771" s="67" t="s">
        <v>271</v>
      </c>
      <c r="C771" s="67" t="s">
        <v>828</v>
      </c>
      <c r="D771" s="67" t="s">
        <v>863</v>
      </c>
      <c r="E771" s="67" t="s">
        <v>17</v>
      </c>
      <c r="F771" s="67" t="s">
        <v>18</v>
      </c>
      <c r="G771" s="67" t="s">
        <v>22</v>
      </c>
      <c r="H771" s="25">
        <v>45323</v>
      </c>
      <c r="I771" s="67">
        <v>600</v>
      </c>
      <c r="J771" s="40" t="s">
        <v>20</v>
      </c>
      <c r="K771" s="69"/>
    </row>
    <row r="772" customHeight="1" spans="1:11">
      <c r="A772" s="21">
        <v>768</v>
      </c>
      <c r="B772" s="67" t="s">
        <v>271</v>
      </c>
      <c r="C772" s="67" t="s">
        <v>828</v>
      </c>
      <c r="D772" s="67" t="s">
        <v>864</v>
      </c>
      <c r="E772" s="67" t="s">
        <v>17</v>
      </c>
      <c r="F772" s="67" t="s">
        <v>18</v>
      </c>
      <c r="G772" s="67" t="s">
        <v>19</v>
      </c>
      <c r="H772" s="25">
        <v>45323</v>
      </c>
      <c r="I772" s="67">
        <v>800</v>
      </c>
      <c r="J772" s="40" t="s">
        <v>20</v>
      </c>
      <c r="K772" s="69"/>
    </row>
    <row r="773" customHeight="1" spans="1:11">
      <c r="A773" s="21">
        <v>769</v>
      </c>
      <c r="B773" s="67" t="s">
        <v>271</v>
      </c>
      <c r="C773" s="67" t="s">
        <v>828</v>
      </c>
      <c r="D773" s="67" t="s">
        <v>865</v>
      </c>
      <c r="E773" s="67" t="s">
        <v>17</v>
      </c>
      <c r="F773" s="67" t="s">
        <v>18</v>
      </c>
      <c r="G773" s="67" t="s">
        <v>22</v>
      </c>
      <c r="H773" s="25">
        <v>45323</v>
      </c>
      <c r="I773" s="67">
        <v>600</v>
      </c>
      <c r="J773" s="40" t="s">
        <v>20</v>
      </c>
      <c r="K773" s="69"/>
    </row>
    <row r="774" customHeight="1" spans="1:11">
      <c r="A774" s="21">
        <v>770</v>
      </c>
      <c r="B774" s="67" t="s">
        <v>271</v>
      </c>
      <c r="C774" s="67" t="s">
        <v>828</v>
      </c>
      <c r="D774" s="67" t="s">
        <v>866</v>
      </c>
      <c r="E774" s="67" t="s">
        <v>17</v>
      </c>
      <c r="F774" s="67" t="s">
        <v>18</v>
      </c>
      <c r="G774" s="67" t="s">
        <v>22</v>
      </c>
      <c r="H774" s="25">
        <v>45323</v>
      </c>
      <c r="I774" s="67">
        <v>600</v>
      </c>
      <c r="J774" s="40" t="s">
        <v>20</v>
      </c>
      <c r="K774" s="69"/>
    </row>
    <row r="775" customHeight="1" spans="1:11">
      <c r="A775" s="21">
        <v>771</v>
      </c>
      <c r="B775" s="67" t="s">
        <v>271</v>
      </c>
      <c r="C775" s="67" t="s">
        <v>828</v>
      </c>
      <c r="D775" s="67" t="s">
        <v>867</v>
      </c>
      <c r="E775" s="67" t="s">
        <v>17</v>
      </c>
      <c r="F775" s="67" t="s">
        <v>18</v>
      </c>
      <c r="G775" s="67" t="s">
        <v>28</v>
      </c>
      <c r="H775" s="25">
        <v>45323</v>
      </c>
      <c r="I775" s="67">
        <v>800</v>
      </c>
      <c r="J775" s="40" t="s">
        <v>20</v>
      </c>
      <c r="K775" s="69"/>
    </row>
    <row r="776" customHeight="1" spans="1:11">
      <c r="A776" s="21">
        <v>772</v>
      </c>
      <c r="B776" s="67" t="s">
        <v>271</v>
      </c>
      <c r="C776" s="67" t="s">
        <v>828</v>
      </c>
      <c r="D776" s="67" t="s">
        <v>868</v>
      </c>
      <c r="E776" s="67" t="s">
        <v>17</v>
      </c>
      <c r="F776" s="67" t="s">
        <v>18</v>
      </c>
      <c r="G776" s="67" t="s">
        <v>28</v>
      </c>
      <c r="H776" s="25">
        <v>45323</v>
      </c>
      <c r="I776" s="67">
        <v>800</v>
      </c>
      <c r="J776" s="40" t="s">
        <v>20</v>
      </c>
      <c r="K776" s="69"/>
    </row>
    <row r="777" customHeight="1" spans="1:11">
      <c r="A777" s="21">
        <v>773</v>
      </c>
      <c r="B777" s="67" t="s">
        <v>271</v>
      </c>
      <c r="C777" s="67" t="s">
        <v>828</v>
      </c>
      <c r="D777" s="67" t="s">
        <v>869</v>
      </c>
      <c r="E777" s="67" t="s">
        <v>17</v>
      </c>
      <c r="F777" s="67" t="s">
        <v>18</v>
      </c>
      <c r="G777" s="67" t="s">
        <v>22</v>
      </c>
      <c r="H777" s="25">
        <v>45323</v>
      </c>
      <c r="I777" s="67">
        <v>600</v>
      </c>
      <c r="J777" s="40" t="s">
        <v>20</v>
      </c>
      <c r="K777" s="69"/>
    </row>
    <row r="778" customHeight="1" spans="1:11">
      <c r="A778" s="21">
        <v>774</v>
      </c>
      <c r="B778" s="67" t="s">
        <v>271</v>
      </c>
      <c r="C778" s="67" t="s">
        <v>828</v>
      </c>
      <c r="D778" s="67" t="s">
        <v>870</v>
      </c>
      <c r="E778" s="67" t="s">
        <v>17</v>
      </c>
      <c r="F778" s="67" t="s">
        <v>18</v>
      </c>
      <c r="G778" s="67" t="s">
        <v>22</v>
      </c>
      <c r="H778" s="25">
        <v>45413</v>
      </c>
      <c r="I778" s="67">
        <v>600</v>
      </c>
      <c r="J778" s="40" t="s">
        <v>20</v>
      </c>
      <c r="K778" s="69"/>
    </row>
    <row r="779" customHeight="1" spans="1:11">
      <c r="A779" s="21">
        <v>775</v>
      </c>
      <c r="B779" s="67" t="s">
        <v>271</v>
      </c>
      <c r="C779" s="67" t="s">
        <v>828</v>
      </c>
      <c r="D779" s="67" t="s">
        <v>871</v>
      </c>
      <c r="E779" s="67" t="s">
        <v>17</v>
      </c>
      <c r="F779" s="67" t="s">
        <v>18</v>
      </c>
      <c r="G779" s="67" t="s">
        <v>211</v>
      </c>
      <c r="H779" s="25">
        <v>45323</v>
      </c>
      <c r="I779" s="67">
        <v>800</v>
      </c>
      <c r="J779" s="40" t="s">
        <v>20</v>
      </c>
      <c r="K779" s="69"/>
    </row>
    <row r="780" customHeight="1" spans="1:11">
      <c r="A780" s="21">
        <v>776</v>
      </c>
      <c r="B780" s="67" t="s">
        <v>271</v>
      </c>
      <c r="C780" s="67" t="s">
        <v>828</v>
      </c>
      <c r="D780" s="67" t="s">
        <v>872</v>
      </c>
      <c r="E780" s="67" t="s">
        <v>17</v>
      </c>
      <c r="F780" s="67" t="s">
        <v>18</v>
      </c>
      <c r="G780" s="67" t="s">
        <v>22</v>
      </c>
      <c r="H780" s="25">
        <v>45323</v>
      </c>
      <c r="I780" s="67">
        <v>600</v>
      </c>
      <c r="J780" s="40" t="s">
        <v>20</v>
      </c>
      <c r="K780" s="69"/>
    </row>
    <row r="781" customHeight="1" spans="1:11">
      <c r="A781" s="21">
        <v>777</v>
      </c>
      <c r="B781" s="67" t="s">
        <v>271</v>
      </c>
      <c r="C781" s="67" t="s">
        <v>828</v>
      </c>
      <c r="D781" s="67" t="s">
        <v>873</v>
      </c>
      <c r="E781" s="67" t="s">
        <v>17</v>
      </c>
      <c r="F781" s="67" t="s">
        <v>18</v>
      </c>
      <c r="G781" s="67" t="s">
        <v>22</v>
      </c>
      <c r="H781" s="25">
        <v>45323</v>
      </c>
      <c r="I781" s="67">
        <v>600</v>
      </c>
      <c r="J781" s="40" t="s">
        <v>20</v>
      </c>
      <c r="K781" s="69"/>
    </row>
    <row r="782" customHeight="1" spans="1:11">
      <c r="A782" s="21">
        <v>778</v>
      </c>
      <c r="B782" s="67" t="s">
        <v>271</v>
      </c>
      <c r="C782" s="67" t="s">
        <v>828</v>
      </c>
      <c r="D782" s="67" t="s">
        <v>874</v>
      </c>
      <c r="E782" s="67" t="s">
        <v>17</v>
      </c>
      <c r="F782" s="67" t="s">
        <v>18</v>
      </c>
      <c r="G782" s="67" t="s">
        <v>22</v>
      </c>
      <c r="H782" s="25">
        <v>45323</v>
      </c>
      <c r="I782" s="67">
        <v>600</v>
      </c>
      <c r="J782" s="40" t="s">
        <v>20</v>
      </c>
      <c r="K782" s="69"/>
    </row>
    <row r="783" customHeight="1" spans="1:11">
      <c r="A783" s="21">
        <v>779</v>
      </c>
      <c r="B783" s="67" t="s">
        <v>271</v>
      </c>
      <c r="C783" s="67" t="s">
        <v>875</v>
      </c>
      <c r="D783" s="67" t="s">
        <v>876</v>
      </c>
      <c r="E783" s="67" t="s">
        <v>17</v>
      </c>
      <c r="F783" s="67" t="s">
        <v>18</v>
      </c>
      <c r="G783" s="67" t="s">
        <v>22</v>
      </c>
      <c r="H783" s="25">
        <v>45341</v>
      </c>
      <c r="I783" s="67">
        <v>600</v>
      </c>
      <c r="J783" s="40" t="s">
        <v>20</v>
      </c>
      <c r="K783" s="69"/>
    </row>
    <row r="784" customHeight="1" spans="1:11">
      <c r="A784" s="21">
        <v>780</v>
      </c>
      <c r="B784" s="67" t="s">
        <v>271</v>
      </c>
      <c r="C784" s="67" t="s">
        <v>875</v>
      </c>
      <c r="D784" s="67" t="s">
        <v>877</v>
      </c>
      <c r="E784" s="67" t="s">
        <v>17</v>
      </c>
      <c r="F784" s="67" t="s">
        <v>18</v>
      </c>
      <c r="G784" s="67" t="s">
        <v>22</v>
      </c>
      <c r="H784" s="25">
        <v>45341</v>
      </c>
      <c r="I784" s="67">
        <v>600</v>
      </c>
      <c r="J784" s="40" t="s">
        <v>20</v>
      </c>
      <c r="K784" s="69"/>
    </row>
    <row r="785" customHeight="1" spans="1:11">
      <c r="A785" s="21">
        <v>781</v>
      </c>
      <c r="B785" s="67" t="s">
        <v>271</v>
      </c>
      <c r="C785" s="67" t="s">
        <v>875</v>
      </c>
      <c r="D785" s="67" t="s">
        <v>878</v>
      </c>
      <c r="E785" s="67" t="s">
        <v>17</v>
      </c>
      <c r="F785" s="67" t="s">
        <v>18</v>
      </c>
      <c r="G785" s="67" t="s">
        <v>22</v>
      </c>
      <c r="H785" s="25">
        <v>45341</v>
      </c>
      <c r="I785" s="67">
        <v>600</v>
      </c>
      <c r="J785" s="40" t="s">
        <v>20</v>
      </c>
      <c r="K785" s="69"/>
    </row>
    <row r="786" customHeight="1" spans="1:11">
      <c r="A786" s="21">
        <v>782</v>
      </c>
      <c r="B786" s="67" t="s">
        <v>271</v>
      </c>
      <c r="C786" s="67" t="s">
        <v>875</v>
      </c>
      <c r="D786" s="67" t="s">
        <v>879</v>
      </c>
      <c r="E786" s="67" t="s">
        <v>17</v>
      </c>
      <c r="F786" s="67" t="s">
        <v>18</v>
      </c>
      <c r="G786" s="67" t="s">
        <v>22</v>
      </c>
      <c r="H786" s="25">
        <v>45340</v>
      </c>
      <c r="I786" s="67">
        <v>600</v>
      </c>
      <c r="J786" s="40" t="s">
        <v>20</v>
      </c>
      <c r="K786" s="69"/>
    </row>
    <row r="787" customHeight="1" spans="1:11">
      <c r="A787" s="21">
        <v>783</v>
      </c>
      <c r="B787" s="67" t="s">
        <v>271</v>
      </c>
      <c r="C787" s="67" t="s">
        <v>875</v>
      </c>
      <c r="D787" s="67" t="s">
        <v>880</v>
      </c>
      <c r="E787" s="67" t="s">
        <v>17</v>
      </c>
      <c r="F787" s="67" t="s">
        <v>18</v>
      </c>
      <c r="G787" s="67" t="s">
        <v>22</v>
      </c>
      <c r="H787" s="25">
        <v>45347</v>
      </c>
      <c r="I787" s="67">
        <v>600</v>
      </c>
      <c r="J787" s="40" t="s">
        <v>20</v>
      </c>
      <c r="K787" s="69"/>
    </row>
    <row r="788" customHeight="1" spans="1:11">
      <c r="A788" s="21">
        <v>784</v>
      </c>
      <c r="B788" s="67" t="s">
        <v>271</v>
      </c>
      <c r="C788" s="67" t="s">
        <v>875</v>
      </c>
      <c r="D788" s="67" t="s">
        <v>881</v>
      </c>
      <c r="E788" s="67" t="s">
        <v>17</v>
      </c>
      <c r="F788" s="67" t="s">
        <v>18</v>
      </c>
      <c r="G788" s="67" t="s">
        <v>22</v>
      </c>
      <c r="H788" s="25">
        <v>45341</v>
      </c>
      <c r="I788" s="67">
        <v>600</v>
      </c>
      <c r="J788" s="40" t="s">
        <v>20</v>
      </c>
      <c r="K788" s="69"/>
    </row>
    <row r="789" customHeight="1" spans="1:11">
      <c r="A789" s="21">
        <v>785</v>
      </c>
      <c r="B789" s="67" t="s">
        <v>271</v>
      </c>
      <c r="C789" s="67" t="s">
        <v>875</v>
      </c>
      <c r="D789" s="67" t="s">
        <v>882</v>
      </c>
      <c r="E789" s="67" t="s">
        <v>17</v>
      </c>
      <c r="F789" s="67" t="s">
        <v>18</v>
      </c>
      <c r="G789" s="67" t="s">
        <v>22</v>
      </c>
      <c r="H789" s="25">
        <v>45342</v>
      </c>
      <c r="I789" s="67">
        <v>600</v>
      </c>
      <c r="J789" s="40" t="s">
        <v>20</v>
      </c>
      <c r="K789" s="69"/>
    </row>
    <row r="790" customHeight="1" spans="1:11">
      <c r="A790" s="21">
        <v>786</v>
      </c>
      <c r="B790" s="67" t="s">
        <v>271</v>
      </c>
      <c r="C790" s="67" t="s">
        <v>875</v>
      </c>
      <c r="D790" s="67" t="s">
        <v>883</v>
      </c>
      <c r="E790" s="67" t="s">
        <v>17</v>
      </c>
      <c r="F790" s="67" t="s">
        <v>18</v>
      </c>
      <c r="G790" s="67" t="s">
        <v>22</v>
      </c>
      <c r="H790" s="25">
        <v>45342</v>
      </c>
      <c r="I790" s="67">
        <v>600</v>
      </c>
      <c r="J790" s="40" t="s">
        <v>20</v>
      </c>
      <c r="K790" s="69"/>
    </row>
    <row r="791" customHeight="1" spans="1:11">
      <c r="A791" s="21">
        <v>787</v>
      </c>
      <c r="B791" s="67" t="s">
        <v>271</v>
      </c>
      <c r="C791" s="67" t="s">
        <v>875</v>
      </c>
      <c r="D791" s="67" t="s">
        <v>292</v>
      </c>
      <c r="E791" s="67" t="s">
        <v>17</v>
      </c>
      <c r="F791" s="67" t="s">
        <v>18</v>
      </c>
      <c r="G791" s="67" t="s">
        <v>22</v>
      </c>
      <c r="H791" s="25">
        <v>45344</v>
      </c>
      <c r="I791" s="67">
        <v>600</v>
      </c>
      <c r="J791" s="40" t="s">
        <v>20</v>
      </c>
      <c r="K791" s="69"/>
    </row>
    <row r="792" customHeight="1" spans="1:11">
      <c r="A792" s="21">
        <v>788</v>
      </c>
      <c r="B792" s="67" t="s">
        <v>271</v>
      </c>
      <c r="C792" s="67" t="s">
        <v>875</v>
      </c>
      <c r="D792" s="67" t="s">
        <v>884</v>
      </c>
      <c r="E792" s="67" t="s">
        <v>17</v>
      </c>
      <c r="F792" s="67" t="s">
        <v>18</v>
      </c>
      <c r="G792" s="67" t="s">
        <v>28</v>
      </c>
      <c r="H792" s="25">
        <v>45400</v>
      </c>
      <c r="I792" s="67">
        <v>800</v>
      </c>
      <c r="J792" s="40" t="s">
        <v>20</v>
      </c>
      <c r="K792" s="69"/>
    </row>
    <row r="793" customHeight="1" spans="1:11">
      <c r="A793" s="21">
        <v>789</v>
      </c>
      <c r="B793" s="67" t="s">
        <v>271</v>
      </c>
      <c r="C793" s="67" t="s">
        <v>885</v>
      </c>
      <c r="D793" s="67" t="s">
        <v>886</v>
      </c>
      <c r="E793" s="67" t="s">
        <v>17</v>
      </c>
      <c r="F793" s="67" t="s">
        <v>18</v>
      </c>
      <c r="G793" s="67" t="s">
        <v>22</v>
      </c>
      <c r="H793" s="25">
        <v>45332</v>
      </c>
      <c r="I793" s="67">
        <v>600</v>
      </c>
      <c r="J793" s="40" t="s">
        <v>20</v>
      </c>
      <c r="K793" s="69"/>
    </row>
    <row r="794" customHeight="1" spans="1:11">
      <c r="A794" s="21">
        <v>790</v>
      </c>
      <c r="B794" s="67" t="s">
        <v>271</v>
      </c>
      <c r="C794" s="67" t="s">
        <v>885</v>
      </c>
      <c r="D794" s="67" t="s">
        <v>887</v>
      </c>
      <c r="E794" s="67" t="s">
        <v>17</v>
      </c>
      <c r="F794" s="67" t="s">
        <v>18</v>
      </c>
      <c r="G794" s="67" t="s">
        <v>22</v>
      </c>
      <c r="H794" s="25">
        <v>45344</v>
      </c>
      <c r="I794" s="67">
        <v>600</v>
      </c>
      <c r="J794" s="40" t="s">
        <v>20</v>
      </c>
      <c r="K794" s="69"/>
    </row>
    <row r="795" customHeight="1" spans="1:11">
      <c r="A795" s="21">
        <v>791</v>
      </c>
      <c r="B795" s="67" t="s">
        <v>271</v>
      </c>
      <c r="C795" s="67" t="s">
        <v>885</v>
      </c>
      <c r="D795" s="67" t="s">
        <v>888</v>
      </c>
      <c r="E795" s="67" t="s">
        <v>17</v>
      </c>
      <c r="F795" s="67" t="s">
        <v>18</v>
      </c>
      <c r="G795" s="67" t="s">
        <v>22</v>
      </c>
      <c r="H795" s="25">
        <v>45341</v>
      </c>
      <c r="I795" s="67">
        <v>600</v>
      </c>
      <c r="J795" s="40" t="s">
        <v>20</v>
      </c>
      <c r="K795" s="69"/>
    </row>
    <row r="796" customHeight="1" spans="1:11">
      <c r="A796" s="21">
        <v>792</v>
      </c>
      <c r="B796" s="67" t="s">
        <v>271</v>
      </c>
      <c r="C796" s="67" t="s">
        <v>885</v>
      </c>
      <c r="D796" s="67" t="s">
        <v>889</v>
      </c>
      <c r="E796" s="67" t="s">
        <v>17</v>
      </c>
      <c r="F796" s="67" t="s">
        <v>18</v>
      </c>
      <c r="G796" s="67" t="s">
        <v>22</v>
      </c>
      <c r="H796" s="25">
        <v>45365</v>
      </c>
      <c r="I796" s="67">
        <v>600</v>
      </c>
      <c r="J796" s="40" t="s">
        <v>20</v>
      </c>
      <c r="K796" s="69"/>
    </row>
    <row r="797" customHeight="1" spans="1:11">
      <c r="A797" s="21">
        <v>793</v>
      </c>
      <c r="B797" s="67" t="s">
        <v>271</v>
      </c>
      <c r="C797" s="67" t="s">
        <v>885</v>
      </c>
      <c r="D797" s="67" t="s">
        <v>890</v>
      </c>
      <c r="E797" s="67" t="s">
        <v>17</v>
      </c>
      <c r="F797" s="67" t="s">
        <v>18</v>
      </c>
      <c r="G797" s="67" t="s">
        <v>22</v>
      </c>
      <c r="H797" s="25">
        <v>45397</v>
      </c>
      <c r="I797" s="67">
        <v>600</v>
      </c>
      <c r="J797" s="40" t="s">
        <v>20</v>
      </c>
      <c r="K797" s="69"/>
    </row>
    <row r="798" customHeight="1" spans="1:11">
      <c r="A798" s="21">
        <v>794</v>
      </c>
      <c r="B798" s="67" t="s">
        <v>271</v>
      </c>
      <c r="C798" s="67" t="s">
        <v>885</v>
      </c>
      <c r="D798" s="67" t="s">
        <v>891</v>
      </c>
      <c r="E798" s="67" t="s">
        <v>17</v>
      </c>
      <c r="F798" s="67" t="s">
        <v>18</v>
      </c>
      <c r="G798" s="67" t="s">
        <v>28</v>
      </c>
      <c r="H798" s="25">
        <v>45340</v>
      </c>
      <c r="I798" s="67">
        <v>800</v>
      </c>
      <c r="J798" s="40" t="s">
        <v>20</v>
      </c>
      <c r="K798" s="69"/>
    </row>
    <row r="799" customHeight="1" spans="1:11">
      <c r="A799" s="21">
        <v>795</v>
      </c>
      <c r="B799" s="67" t="s">
        <v>271</v>
      </c>
      <c r="C799" s="67" t="s">
        <v>885</v>
      </c>
      <c r="D799" s="67" t="s">
        <v>892</v>
      </c>
      <c r="E799" s="67" t="s">
        <v>17</v>
      </c>
      <c r="F799" s="67" t="s">
        <v>18</v>
      </c>
      <c r="G799" s="67" t="s">
        <v>28</v>
      </c>
      <c r="H799" s="25">
        <v>45340</v>
      </c>
      <c r="I799" s="67">
        <v>800</v>
      </c>
      <c r="J799" s="40" t="s">
        <v>20</v>
      </c>
      <c r="K799" s="69"/>
    </row>
    <row r="800" customHeight="1" spans="1:11">
      <c r="A800" s="21">
        <v>796</v>
      </c>
      <c r="B800" s="67" t="s">
        <v>271</v>
      </c>
      <c r="C800" s="67" t="s">
        <v>885</v>
      </c>
      <c r="D800" s="67" t="s">
        <v>893</v>
      </c>
      <c r="E800" s="67" t="s">
        <v>17</v>
      </c>
      <c r="F800" s="67" t="s">
        <v>18</v>
      </c>
      <c r="G800" s="67" t="s">
        <v>28</v>
      </c>
      <c r="H800" s="25">
        <v>45340</v>
      </c>
      <c r="I800" s="67">
        <v>800</v>
      </c>
      <c r="J800" s="40" t="s">
        <v>20</v>
      </c>
      <c r="K800" s="69"/>
    </row>
    <row r="801" customHeight="1" spans="1:11">
      <c r="A801" s="21">
        <v>797</v>
      </c>
      <c r="B801" s="67" t="s">
        <v>271</v>
      </c>
      <c r="C801" s="67" t="s">
        <v>885</v>
      </c>
      <c r="D801" s="67" t="s">
        <v>894</v>
      </c>
      <c r="E801" s="67" t="s">
        <v>17</v>
      </c>
      <c r="F801" s="67" t="s">
        <v>18</v>
      </c>
      <c r="G801" s="67" t="s">
        <v>28</v>
      </c>
      <c r="H801" s="25">
        <v>45353</v>
      </c>
      <c r="I801" s="67">
        <v>800</v>
      </c>
      <c r="J801" s="40" t="s">
        <v>20</v>
      </c>
      <c r="K801" s="69"/>
    </row>
    <row r="802" customHeight="1" spans="1:11">
      <c r="A802" s="21">
        <v>798</v>
      </c>
      <c r="B802" s="67" t="s">
        <v>271</v>
      </c>
      <c r="C802" s="67" t="s">
        <v>885</v>
      </c>
      <c r="D802" s="67" t="s">
        <v>895</v>
      </c>
      <c r="E802" s="67" t="s">
        <v>17</v>
      </c>
      <c r="F802" s="67" t="s">
        <v>18</v>
      </c>
      <c r="G802" s="67" t="s">
        <v>22</v>
      </c>
      <c r="H802" s="25">
        <v>45365</v>
      </c>
      <c r="I802" s="67">
        <v>600</v>
      </c>
      <c r="J802" s="40" t="s">
        <v>20</v>
      </c>
      <c r="K802" s="69"/>
    </row>
    <row r="803" customHeight="1" spans="1:11">
      <c r="A803" s="21">
        <v>799</v>
      </c>
      <c r="B803" s="67" t="s">
        <v>271</v>
      </c>
      <c r="C803" s="67" t="s">
        <v>885</v>
      </c>
      <c r="D803" s="67" t="s">
        <v>896</v>
      </c>
      <c r="E803" s="67" t="s">
        <v>17</v>
      </c>
      <c r="F803" s="67" t="s">
        <v>18</v>
      </c>
      <c r="G803" s="67" t="s">
        <v>22</v>
      </c>
      <c r="H803" s="25">
        <v>45350</v>
      </c>
      <c r="I803" s="67">
        <v>600</v>
      </c>
      <c r="J803" s="40" t="s">
        <v>20</v>
      </c>
      <c r="K803" s="69"/>
    </row>
    <row r="804" customHeight="1" spans="1:11">
      <c r="A804" s="21">
        <v>800</v>
      </c>
      <c r="B804" s="67" t="s">
        <v>271</v>
      </c>
      <c r="C804" s="67" t="s">
        <v>885</v>
      </c>
      <c r="D804" s="67" t="s">
        <v>897</v>
      </c>
      <c r="E804" s="67" t="s">
        <v>17</v>
      </c>
      <c r="F804" s="67" t="s">
        <v>18</v>
      </c>
      <c r="G804" s="67" t="s">
        <v>22</v>
      </c>
      <c r="H804" s="25">
        <v>45365</v>
      </c>
      <c r="I804" s="67">
        <v>600</v>
      </c>
      <c r="J804" s="40" t="s">
        <v>20</v>
      </c>
      <c r="K804" s="69"/>
    </row>
    <row r="805" customHeight="1" spans="1:11">
      <c r="A805" s="21">
        <v>801</v>
      </c>
      <c r="B805" s="67" t="s">
        <v>271</v>
      </c>
      <c r="C805" s="67" t="s">
        <v>885</v>
      </c>
      <c r="D805" s="67" t="s">
        <v>898</v>
      </c>
      <c r="E805" s="67" t="s">
        <v>17</v>
      </c>
      <c r="F805" s="67" t="s">
        <v>18</v>
      </c>
      <c r="G805" s="67" t="s">
        <v>252</v>
      </c>
      <c r="H805" s="25">
        <v>45350</v>
      </c>
      <c r="I805" s="67">
        <v>800</v>
      </c>
      <c r="J805" s="40" t="s">
        <v>20</v>
      </c>
      <c r="K805" s="69"/>
    </row>
    <row r="806" customHeight="1" spans="1:11">
      <c r="A806" s="21">
        <v>802</v>
      </c>
      <c r="B806" s="67" t="s">
        <v>271</v>
      </c>
      <c r="C806" s="67" t="s">
        <v>885</v>
      </c>
      <c r="D806" s="67" t="s">
        <v>899</v>
      </c>
      <c r="E806" s="67" t="s">
        <v>17</v>
      </c>
      <c r="F806" s="67" t="s">
        <v>18</v>
      </c>
      <c r="G806" s="67" t="s">
        <v>585</v>
      </c>
      <c r="H806" s="25">
        <v>45342</v>
      </c>
      <c r="I806" s="67">
        <v>800</v>
      </c>
      <c r="J806" s="40" t="s">
        <v>20</v>
      </c>
      <c r="K806" s="69"/>
    </row>
    <row r="807" customHeight="1" spans="1:11">
      <c r="A807" s="21">
        <v>803</v>
      </c>
      <c r="B807" s="67" t="s">
        <v>271</v>
      </c>
      <c r="C807" s="67" t="s">
        <v>885</v>
      </c>
      <c r="D807" s="67" t="s">
        <v>900</v>
      </c>
      <c r="E807" s="67" t="s">
        <v>17</v>
      </c>
      <c r="F807" s="67" t="s">
        <v>18</v>
      </c>
      <c r="G807" s="67" t="s">
        <v>22</v>
      </c>
      <c r="H807" s="25">
        <v>45463</v>
      </c>
      <c r="I807" s="67">
        <v>600</v>
      </c>
      <c r="J807" s="40" t="s">
        <v>20</v>
      </c>
      <c r="K807" s="69"/>
    </row>
    <row r="808" customHeight="1" spans="1:11">
      <c r="A808" s="21">
        <v>804</v>
      </c>
      <c r="B808" s="67" t="s">
        <v>271</v>
      </c>
      <c r="C808" s="67" t="s">
        <v>885</v>
      </c>
      <c r="D808" s="67" t="s">
        <v>901</v>
      </c>
      <c r="E808" s="67" t="s">
        <v>17</v>
      </c>
      <c r="F808" s="67" t="s">
        <v>18</v>
      </c>
      <c r="G808" s="67" t="s">
        <v>902</v>
      </c>
      <c r="H808" s="25">
        <v>45356</v>
      </c>
      <c r="I808" s="67">
        <v>800</v>
      </c>
      <c r="J808" s="40" t="s">
        <v>20</v>
      </c>
      <c r="K808" s="69"/>
    </row>
    <row r="809" customHeight="1" spans="1:11">
      <c r="A809" s="21">
        <v>805</v>
      </c>
      <c r="B809" s="67" t="s">
        <v>271</v>
      </c>
      <c r="C809" s="67" t="s">
        <v>885</v>
      </c>
      <c r="D809" s="67" t="s">
        <v>903</v>
      </c>
      <c r="E809" s="67" t="s">
        <v>17</v>
      </c>
      <c r="F809" s="67" t="s">
        <v>18</v>
      </c>
      <c r="G809" s="67" t="s">
        <v>902</v>
      </c>
      <c r="H809" s="25">
        <v>45356</v>
      </c>
      <c r="I809" s="67">
        <v>800</v>
      </c>
      <c r="J809" s="40" t="s">
        <v>20</v>
      </c>
      <c r="K809" s="69"/>
    </row>
    <row r="810" customHeight="1" spans="1:11">
      <c r="A810" s="21">
        <v>806</v>
      </c>
      <c r="B810" s="67" t="s">
        <v>271</v>
      </c>
      <c r="C810" s="67" t="s">
        <v>885</v>
      </c>
      <c r="D810" s="67" t="s">
        <v>904</v>
      </c>
      <c r="E810" s="67" t="s">
        <v>17</v>
      </c>
      <c r="F810" s="67" t="s">
        <v>18</v>
      </c>
      <c r="G810" s="67" t="s">
        <v>22</v>
      </c>
      <c r="H810" s="25">
        <v>45339</v>
      </c>
      <c r="I810" s="67">
        <v>600</v>
      </c>
      <c r="J810" s="40" t="s">
        <v>20</v>
      </c>
      <c r="K810" s="69"/>
    </row>
    <row r="811" customHeight="1" spans="1:11">
      <c r="A811" s="21">
        <v>807</v>
      </c>
      <c r="B811" s="67" t="s">
        <v>271</v>
      </c>
      <c r="C811" s="67" t="s">
        <v>885</v>
      </c>
      <c r="D811" s="67" t="s">
        <v>905</v>
      </c>
      <c r="E811" s="67" t="s">
        <v>17</v>
      </c>
      <c r="F811" s="67" t="s">
        <v>18</v>
      </c>
      <c r="G811" s="67" t="s">
        <v>22</v>
      </c>
      <c r="H811" s="25">
        <v>45339</v>
      </c>
      <c r="I811" s="67">
        <v>600</v>
      </c>
      <c r="J811" s="40" t="s">
        <v>20</v>
      </c>
      <c r="K811" s="69"/>
    </row>
    <row r="812" customHeight="1" spans="1:11">
      <c r="A812" s="21">
        <v>808</v>
      </c>
      <c r="B812" s="67" t="s">
        <v>271</v>
      </c>
      <c r="C812" s="67" t="s">
        <v>885</v>
      </c>
      <c r="D812" s="67" t="s">
        <v>906</v>
      </c>
      <c r="E812" s="67" t="s">
        <v>17</v>
      </c>
      <c r="F812" s="67" t="s">
        <v>18</v>
      </c>
      <c r="G812" s="67" t="s">
        <v>22</v>
      </c>
      <c r="H812" s="25">
        <v>45292</v>
      </c>
      <c r="I812" s="67">
        <v>600</v>
      </c>
      <c r="J812" s="40" t="s">
        <v>20</v>
      </c>
      <c r="K812" s="69"/>
    </row>
    <row r="813" customHeight="1" spans="1:11">
      <c r="A813" s="21">
        <v>809</v>
      </c>
      <c r="B813" s="67" t="s">
        <v>271</v>
      </c>
      <c r="C813" s="67" t="s">
        <v>885</v>
      </c>
      <c r="D813" s="67" t="s">
        <v>907</v>
      </c>
      <c r="E813" s="67" t="s">
        <v>17</v>
      </c>
      <c r="F813" s="67" t="s">
        <v>18</v>
      </c>
      <c r="G813" s="67" t="s">
        <v>22</v>
      </c>
      <c r="H813" s="25">
        <v>45341</v>
      </c>
      <c r="I813" s="67">
        <v>600</v>
      </c>
      <c r="J813" s="40" t="s">
        <v>20</v>
      </c>
      <c r="K813" s="69"/>
    </row>
    <row r="814" customHeight="1" spans="1:11">
      <c r="A814" s="21">
        <v>810</v>
      </c>
      <c r="B814" s="67" t="s">
        <v>271</v>
      </c>
      <c r="C814" s="67" t="s">
        <v>885</v>
      </c>
      <c r="D814" s="67" t="s">
        <v>311</v>
      </c>
      <c r="E814" s="67" t="s">
        <v>17</v>
      </c>
      <c r="F814" s="67" t="s">
        <v>18</v>
      </c>
      <c r="G814" s="67" t="s">
        <v>22</v>
      </c>
      <c r="H814" s="25">
        <v>45468</v>
      </c>
      <c r="I814" s="67">
        <v>600</v>
      </c>
      <c r="J814" s="40" t="s">
        <v>20</v>
      </c>
      <c r="K814" s="69"/>
    </row>
    <row r="815" customHeight="1" spans="1:11">
      <c r="A815" s="21">
        <v>811</v>
      </c>
      <c r="B815" s="67" t="s">
        <v>271</v>
      </c>
      <c r="C815" s="67" t="s">
        <v>885</v>
      </c>
      <c r="D815" s="67" t="s">
        <v>908</v>
      </c>
      <c r="E815" s="67" t="s">
        <v>17</v>
      </c>
      <c r="F815" s="67" t="s">
        <v>18</v>
      </c>
      <c r="G815" s="67" t="s">
        <v>22</v>
      </c>
      <c r="H815" s="25">
        <v>45468</v>
      </c>
      <c r="I815" s="67">
        <v>600</v>
      </c>
      <c r="J815" s="40" t="s">
        <v>20</v>
      </c>
      <c r="K815" s="69"/>
    </row>
    <row r="816" customHeight="1" spans="1:11">
      <c r="A816" s="21">
        <v>812</v>
      </c>
      <c r="B816" s="67" t="s">
        <v>271</v>
      </c>
      <c r="C816" s="67" t="s">
        <v>885</v>
      </c>
      <c r="D816" s="67" t="s">
        <v>909</v>
      </c>
      <c r="E816" s="67" t="s">
        <v>17</v>
      </c>
      <c r="F816" s="67" t="s">
        <v>18</v>
      </c>
      <c r="G816" s="67" t="s">
        <v>28</v>
      </c>
      <c r="H816" s="25">
        <v>45342</v>
      </c>
      <c r="I816" s="67">
        <v>800</v>
      </c>
      <c r="J816" s="40" t="s">
        <v>20</v>
      </c>
      <c r="K816" s="69"/>
    </row>
    <row r="817" customHeight="1" spans="1:11">
      <c r="A817" s="21">
        <v>813</v>
      </c>
      <c r="B817" s="67" t="s">
        <v>271</v>
      </c>
      <c r="C817" s="67" t="s">
        <v>885</v>
      </c>
      <c r="D817" s="67" t="s">
        <v>910</v>
      </c>
      <c r="E817" s="67" t="s">
        <v>17</v>
      </c>
      <c r="F817" s="67" t="s">
        <v>18</v>
      </c>
      <c r="G817" s="67" t="s">
        <v>22</v>
      </c>
      <c r="H817" s="25">
        <v>45385</v>
      </c>
      <c r="I817" s="67">
        <v>600</v>
      </c>
      <c r="J817" s="40" t="s">
        <v>20</v>
      </c>
      <c r="K817" s="69"/>
    </row>
    <row r="818" customHeight="1" spans="1:11">
      <c r="A818" s="21">
        <v>814</v>
      </c>
      <c r="B818" s="67" t="s">
        <v>271</v>
      </c>
      <c r="C818" s="67" t="s">
        <v>885</v>
      </c>
      <c r="D818" s="67" t="s">
        <v>911</v>
      </c>
      <c r="E818" s="67" t="s">
        <v>17</v>
      </c>
      <c r="F818" s="67" t="s">
        <v>18</v>
      </c>
      <c r="G818" s="67" t="s">
        <v>22</v>
      </c>
      <c r="H818" s="25">
        <v>45392</v>
      </c>
      <c r="I818" s="67">
        <v>600</v>
      </c>
      <c r="J818" s="40" t="s">
        <v>20</v>
      </c>
      <c r="K818" s="69"/>
    </row>
    <row r="819" customHeight="1" spans="1:11">
      <c r="A819" s="21">
        <v>815</v>
      </c>
      <c r="B819" s="67" t="s">
        <v>271</v>
      </c>
      <c r="C819" s="67" t="s">
        <v>885</v>
      </c>
      <c r="D819" s="67" t="s">
        <v>912</v>
      </c>
      <c r="E819" s="67" t="s">
        <v>17</v>
      </c>
      <c r="F819" s="67" t="s">
        <v>18</v>
      </c>
      <c r="G819" s="67" t="s">
        <v>28</v>
      </c>
      <c r="H819" s="25">
        <v>45353</v>
      </c>
      <c r="I819" s="67">
        <v>800</v>
      </c>
      <c r="J819" s="40" t="s">
        <v>20</v>
      </c>
      <c r="K819" s="69"/>
    </row>
    <row r="820" customHeight="1" spans="1:11">
      <c r="A820" s="21">
        <v>816</v>
      </c>
      <c r="B820" s="67" t="s">
        <v>271</v>
      </c>
      <c r="C820" s="67" t="s">
        <v>885</v>
      </c>
      <c r="D820" s="67" t="s">
        <v>913</v>
      </c>
      <c r="E820" s="67" t="s">
        <v>17</v>
      </c>
      <c r="F820" s="67" t="s">
        <v>18</v>
      </c>
      <c r="G820" s="67" t="s">
        <v>22</v>
      </c>
      <c r="H820" s="25">
        <v>45342</v>
      </c>
      <c r="I820" s="67">
        <v>600</v>
      </c>
      <c r="J820" s="40" t="s">
        <v>20</v>
      </c>
      <c r="K820" s="69"/>
    </row>
    <row r="821" customHeight="1" spans="1:11">
      <c r="A821" s="21">
        <v>817</v>
      </c>
      <c r="B821" s="67" t="s">
        <v>271</v>
      </c>
      <c r="C821" s="67" t="s">
        <v>885</v>
      </c>
      <c r="D821" s="67" t="s">
        <v>914</v>
      </c>
      <c r="E821" s="67" t="s">
        <v>17</v>
      </c>
      <c r="F821" s="67" t="s">
        <v>18</v>
      </c>
      <c r="G821" s="67" t="s">
        <v>22</v>
      </c>
      <c r="H821" s="25">
        <v>45357</v>
      </c>
      <c r="I821" s="67">
        <v>600</v>
      </c>
      <c r="J821" s="40" t="s">
        <v>20</v>
      </c>
      <c r="K821" s="69"/>
    </row>
    <row r="822" customHeight="1" spans="1:11">
      <c r="A822" s="21">
        <v>818</v>
      </c>
      <c r="B822" s="67" t="s">
        <v>271</v>
      </c>
      <c r="C822" s="67" t="s">
        <v>885</v>
      </c>
      <c r="D822" s="67" t="s">
        <v>915</v>
      </c>
      <c r="E822" s="67" t="s">
        <v>17</v>
      </c>
      <c r="F822" s="67" t="s">
        <v>18</v>
      </c>
      <c r="G822" s="67" t="s">
        <v>22</v>
      </c>
      <c r="H822" s="25">
        <v>45365</v>
      </c>
      <c r="I822" s="67">
        <v>600</v>
      </c>
      <c r="J822" s="40" t="s">
        <v>20</v>
      </c>
      <c r="K822" s="69"/>
    </row>
    <row r="823" customHeight="1" spans="1:11">
      <c r="A823" s="21">
        <v>819</v>
      </c>
      <c r="B823" s="67" t="s">
        <v>271</v>
      </c>
      <c r="C823" s="67" t="s">
        <v>885</v>
      </c>
      <c r="D823" s="67" t="s">
        <v>916</v>
      </c>
      <c r="E823" s="67" t="s">
        <v>17</v>
      </c>
      <c r="F823" s="67" t="s">
        <v>18</v>
      </c>
      <c r="G823" s="67" t="s">
        <v>22</v>
      </c>
      <c r="H823" s="25">
        <v>45340</v>
      </c>
      <c r="I823" s="67">
        <v>600</v>
      </c>
      <c r="J823" s="40" t="s">
        <v>20</v>
      </c>
      <c r="K823" s="69"/>
    </row>
    <row r="824" customHeight="1" spans="1:11">
      <c r="A824" s="21">
        <v>820</v>
      </c>
      <c r="B824" s="67" t="s">
        <v>271</v>
      </c>
      <c r="C824" s="67" t="s">
        <v>885</v>
      </c>
      <c r="D824" s="67" t="s">
        <v>917</v>
      </c>
      <c r="E824" s="67" t="s">
        <v>17</v>
      </c>
      <c r="F824" s="67" t="s">
        <v>18</v>
      </c>
      <c r="G824" s="67" t="s">
        <v>22</v>
      </c>
      <c r="H824" s="25">
        <v>45408</v>
      </c>
      <c r="I824" s="67">
        <v>600</v>
      </c>
      <c r="J824" s="40" t="s">
        <v>20</v>
      </c>
      <c r="K824" s="69"/>
    </row>
    <row r="825" customHeight="1" spans="1:11">
      <c r="A825" s="21">
        <v>821</v>
      </c>
      <c r="B825" s="67" t="s">
        <v>271</v>
      </c>
      <c r="C825" s="67" t="s">
        <v>885</v>
      </c>
      <c r="D825" s="67" t="s">
        <v>918</v>
      </c>
      <c r="E825" s="67" t="s">
        <v>17</v>
      </c>
      <c r="F825" s="67" t="s">
        <v>18</v>
      </c>
      <c r="G825" s="67" t="s">
        <v>22</v>
      </c>
      <c r="H825" s="25">
        <v>45303</v>
      </c>
      <c r="I825" s="67">
        <v>600</v>
      </c>
      <c r="J825" s="40" t="s">
        <v>20</v>
      </c>
      <c r="K825" s="69"/>
    </row>
    <row r="826" customHeight="1" spans="1:11">
      <c r="A826" s="21">
        <v>822</v>
      </c>
      <c r="B826" s="67" t="s">
        <v>271</v>
      </c>
      <c r="C826" s="67" t="s">
        <v>885</v>
      </c>
      <c r="D826" s="67" t="s">
        <v>919</v>
      </c>
      <c r="E826" s="67" t="s">
        <v>17</v>
      </c>
      <c r="F826" s="67" t="s">
        <v>18</v>
      </c>
      <c r="G826" s="67" t="s">
        <v>28</v>
      </c>
      <c r="H826" s="25">
        <v>45317</v>
      </c>
      <c r="I826" s="67">
        <v>800</v>
      </c>
      <c r="J826" s="40" t="s">
        <v>20</v>
      </c>
      <c r="K826" s="69"/>
    </row>
    <row r="827" customHeight="1" spans="1:11">
      <c r="A827" s="21">
        <v>823</v>
      </c>
      <c r="B827" s="67" t="s">
        <v>271</v>
      </c>
      <c r="C827" s="67" t="s">
        <v>885</v>
      </c>
      <c r="D827" s="67" t="s">
        <v>920</v>
      </c>
      <c r="E827" s="67" t="s">
        <v>17</v>
      </c>
      <c r="F827" s="67" t="s">
        <v>18</v>
      </c>
      <c r="G827" s="67" t="s">
        <v>22</v>
      </c>
      <c r="H827" s="25">
        <v>45412</v>
      </c>
      <c r="I827" s="67">
        <v>600</v>
      </c>
      <c r="J827" s="40" t="s">
        <v>20</v>
      </c>
      <c r="K827" s="69"/>
    </row>
    <row r="828" customHeight="1" spans="1:11">
      <c r="A828" s="21">
        <v>824</v>
      </c>
      <c r="B828" s="67" t="s">
        <v>271</v>
      </c>
      <c r="C828" s="67" t="s">
        <v>885</v>
      </c>
      <c r="D828" s="67" t="s">
        <v>921</v>
      </c>
      <c r="E828" s="67" t="s">
        <v>17</v>
      </c>
      <c r="F828" s="67" t="s">
        <v>18</v>
      </c>
      <c r="G828" s="67" t="s">
        <v>28</v>
      </c>
      <c r="H828" s="25">
        <v>45297</v>
      </c>
      <c r="I828" s="67">
        <v>800</v>
      </c>
      <c r="J828" s="40" t="s">
        <v>20</v>
      </c>
      <c r="K828" s="69"/>
    </row>
    <row r="829" customHeight="1" spans="1:11">
      <c r="A829" s="21">
        <v>825</v>
      </c>
      <c r="B829" s="67" t="s">
        <v>271</v>
      </c>
      <c r="C829" s="67" t="s">
        <v>885</v>
      </c>
      <c r="D829" s="67" t="s">
        <v>922</v>
      </c>
      <c r="E829" s="67" t="s">
        <v>17</v>
      </c>
      <c r="F829" s="67" t="s">
        <v>18</v>
      </c>
      <c r="G829" s="67" t="s">
        <v>28</v>
      </c>
      <c r="H829" s="25">
        <v>45352</v>
      </c>
      <c r="I829" s="67">
        <v>800</v>
      </c>
      <c r="J829" s="40" t="s">
        <v>20</v>
      </c>
      <c r="K829" s="69"/>
    </row>
    <row r="830" customHeight="1" spans="1:11">
      <c r="A830" s="21">
        <v>826</v>
      </c>
      <c r="B830" s="67" t="s">
        <v>271</v>
      </c>
      <c r="C830" s="67" t="s">
        <v>885</v>
      </c>
      <c r="D830" s="67" t="s">
        <v>923</v>
      </c>
      <c r="E830" s="67" t="s">
        <v>17</v>
      </c>
      <c r="F830" s="67" t="s">
        <v>18</v>
      </c>
      <c r="G830" s="67" t="s">
        <v>28</v>
      </c>
      <c r="H830" s="25">
        <v>45352</v>
      </c>
      <c r="I830" s="67">
        <v>800</v>
      </c>
      <c r="J830" s="40" t="s">
        <v>20</v>
      </c>
      <c r="K830" s="69"/>
    </row>
    <row r="831" customHeight="1" spans="1:11">
      <c r="A831" s="21">
        <v>827</v>
      </c>
      <c r="B831" s="67" t="s">
        <v>271</v>
      </c>
      <c r="C831" s="67" t="s">
        <v>885</v>
      </c>
      <c r="D831" s="67" t="s">
        <v>924</v>
      </c>
      <c r="E831" s="67" t="s">
        <v>17</v>
      </c>
      <c r="F831" s="67" t="s">
        <v>18</v>
      </c>
      <c r="G831" s="67" t="s">
        <v>28</v>
      </c>
      <c r="H831" s="25">
        <v>45352</v>
      </c>
      <c r="I831" s="67">
        <v>800</v>
      </c>
      <c r="J831" s="40" t="s">
        <v>20</v>
      </c>
      <c r="K831" s="69"/>
    </row>
    <row r="832" customHeight="1" spans="1:11">
      <c r="A832" s="21">
        <v>828</v>
      </c>
      <c r="B832" s="67" t="s">
        <v>271</v>
      </c>
      <c r="C832" s="67" t="s">
        <v>885</v>
      </c>
      <c r="D832" s="67" t="s">
        <v>925</v>
      </c>
      <c r="E832" s="67" t="s">
        <v>17</v>
      </c>
      <c r="F832" s="67" t="s">
        <v>18</v>
      </c>
      <c r="G832" s="67" t="s">
        <v>25</v>
      </c>
      <c r="H832" s="25">
        <v>45294</v>
      </c>
      <c r="I832" s="67">
        <v>800</v>
      </c>
      <c r="J832" s="40" t="s">
        <v>20</v>
      </c>
      <c r="K832" s="69"/>
    </row>
    <row r="833" customHeight="1" spans="1:11">
      <c r="A833" s="21">
        <v>829</v>
      </c>
      <c r="B833" s="67" t="s">
        <v>271</v>
      </c>
      <c r="C833" s="67" t="s">
        <v>885</v>
      </c>
      <c r="D833" s="67" t="s">
        <v>926</v>
      </c>
      <c r="E833" s="67" t="s">
        <v>17</v>
      </c>
      <c r="F833" s="67" t="s">
        <v>18</v>
      </c>
      <c r="G833" s="67" t="s">
        <v>22</v>
      </c>
      <c r="H833" s="25">
        <v>45294</v>
      </c>
      <c r="I833" s="67">
        <v>600</v>
      </c>
      <c r="J833" s="40" t="s">
        <v>20</v>
      </c>
      <c r="K833" s="69"/>
    </row>
    <row r="834" customHeight="1" spans="1:11">
      <c r="A834" s="21">
        <v>830</v>
      </c>
      <c r="B834" s="67" t="s">
        <v>271</v>
      </c>
      <c r="C834" s="67" t="s">
        <v>885</v>
      </c>
      <c r="D834" s="67" t="s">
        <v>927</v>
      </c>
      <c r="E834" s="67" t="s">
        <v>17</v>
      </c>
      <c r="F834" s="67" t="s">
        <v>18</v>
      </c>
      <c r="G834" s="67" t="s">
        <v>28</v>
      </c>
      <c r="H834" s="25">
        <v>45344</v>
      </c>
      <c r="I834" s="67">
        <v>800</v>
      </c>
      <c r="J834" s="40" t="s">
        <v>20</v>
      </c>
      <c r="K834" s="69"/>
    </row>
    <row r="835" customHeight="1" spans="1:11">
      <c r="A835" s="21">
        <v>831</v>
      </c>
      <c r="B835" s="67" t="s">
        <v>271</v>
      </c>
      <c r="C835" s="67" t="s">
        <v>885</v>
      </c>
      <c r="D835" s="67" t="s">
        <v>928</v>
      </c>
      <c r="E835" s="67" t="s">
        <v>17</v>
      </c>
      <c r="F835" s="67" t="s">
        <v>18</v>
      </c>
      <c r="G835" s="67" t="s">
        <v>28</v>
      </c>
      <c r="H835" s="25">
        <v>45337</v>
      </c>
      <c r="I835" s="67">
        <v>800</v>
      </c>
      <c r="J835" s="40" t="s">
        <v>20</v>
      </c>
      <c r="K835" s="69"/>
    </row>
    <row r="836" customHeight="1" spans="1:11">
      <c r="A836" s="21">
        <v>832</v>
      </c>
      <c r="B836" s="67" t="s">
        <v>271</v>
      </c>
      <c r="C836" s="67" t="s">
        <v>885</v>
      </c>
      <c r="D836" s="67" t="s">
        <v>929</v>
      </c>
      <c r="E836" s="67" t="s">
        <v>17</v>
      </c>
      <c r="F836" s="67" t="s">
        <v>18</v>
      </c>
      <c r="G836" s="67" t="s">
        <v>51</v>
      </c>
      <c r="H836" s="25">
        <v>45353</v>
      </c>
      <c r="I836" s="67">
        <v>600</v>
      </c>
      <c r="J836" s="40" t="s">
        <v>20</v>
      </c>
      <c r="K836" s="69"/>
    </row>
    <row r="837" customHeight="1" spans="1:11">
      <c r="A837" s="21">
        <v>833</v>
      </c>
      <c r="B837" s="67" t="s">
        <v>271</v>
      </c>
      <c r="C837" s="67" t="s">
        <v>885</v>
      </c>
      <c r="D837" s="67" t="s">
        <v>930</v>
      </c>
      <c r="E837" s="67" t="s">
        <v>17</v>
      </c>
      <c r="F837" s="67" t="s">
        <v>18</v>
      </c>
      <c r="G837" s="67" t="s">
        <v>22</v>
      </c>
      <c r="H837" s="25">
        <v>45352</v>
      </c>
      <c r="I837" s="67">
        <v>600</v>
      </c>
      <c r="J837" s="40" t="s">
        <v>20</v>
      </c>
      <c r="K837" s="69"/>
    </row>
    <row r="838" customHeight="1" spans="1:11">
      <c r="A838" s="21">
        <v>834</v>
      </c>
      <c r="B838" s="67" t="s">
        <v>271</v>
      </c>
      <c r="C838" s="67" t="s">
        <v>885</v>
      </c>
      <c r="D838" s="67" t="s">
        <v>931</v>
      </c>
      <c r="E838" s="67" t="s">
        <v>17</v>
      </c>
      <c r="F838" s="67" t="s">
        <v>18</v>
      </c>
      <c r="G838" s="67" t="s">
        <v>22</v>
      </c>
      <c r="H838" s="25">
        <v>45337</v>
      </c>
      <c r="I838" s="67">
        <v>600</v>
      </c>
      <c r="J838" s="40" t="s">
        <v>20</v>
      </c>
      <c r="K838" s="69"/>
    </row>
    <row r="839" customHeight="1" spans="1:11">
      <c r="A839" s="21">
        <v>835</v>
      </c>
      <c r="B839" s="67" t="s">
        <v>271</v>
      </c>
      <c r="C839" s="67" t="s">
        <v>885</v>
      </c>
      <c r="D839" s="67" t="s">
        <v>932</v>
      </c>
      <c r="E839" s="67" t="s">
        <v>17</v>
      </c>
      <c r="F839" s="67" t="s">
        <v>18</v>
      </c>
      <c r="G839" s="67" t="s">
        <v>22</v>
      </c>
      <c r="H839" s="25">
        <v>45341</v>
      </c>
      <c r="I839" s="67">
        <v>600</v>
      </c>
      <c r="J839" s="40" t="s">
        <v>20</v>
      </c>
      <c r="K839" s="69"/>
    </row>
    <row r="840" customHeight="1" spans="1:11">
      <c r="A840" s="21">
        <v>836</v>
      </c>
      <c r="B840" s="67" t="s">
        <v>271</v>
      </c>
      <c r="C840" s="67" t="s">
        <v>885</v>
      </c>
      <c r="D840" s="67" t="s">
        <v>933</v>
      </c>
      <c r="E840" s="67" t="s">
        <v>17</v>
      </c>
      <c r="F840" s="67" t="s">
        <v>18</v>
      </c>
      <c r="G840" s="67" t="s">
        <v>22</v>
      </c>
      <c r="H840" s="25">
        <v>45341</v>
      </c>
      <c r="I840" s="67">
        <v>600</v>
      </c>
      <c r="J840" s="40" t="s">
        <v>20</v>
      </c>
      <c r="K840" s="69"/>
    </row>
    <row r="841" customHeight="1" spans="1:11">
      <c r="A841" s="21">
        <v>837</v>
      </c>
      <c r="B841" s="67" t="s">
        <v>271</v>
      </c>
      <c r="C841" s="67" t="s">
        <v>885</v>
      </c>
      <c r="D841" s="67" t="s">
        <v>934</v>
      </c>
      <c r="E841" s="67" t="s">
        <v>17</v>
      </c>
      <c r="F841" s="67" t="s">
        <v>18</v>
      </c>
      <c r="G841" s="67" t="s">
        <v>22</v>
      </c>
      <c r="H841" s="25">
        <v>45341</v>
      </c>
      <c r="I841" s="67">
        <v>600</v>
      </c>
      <c r="J841" s="40" t="s">
        <v>20</v>
      </c>
      <c r="K841" s="69"/>
    </row>
    <row r="842" customHeight="1" spans="1:11">
      <c r="A842" s="21">
        <v>838</v>
      </c>
      <c r="B842" s="67" t="s">
        <v>271</v>
      </c>
      <c r="C842" s="67" t="s">
        <v>885</v>
      </c>
      <c r="D842" s="67" t="s">
        <v>935</v>
      </c>
      <c r="E842" s="67" t="s">
        <v>17</v>
      </c>
      <c r="F842" s="67" t="s">
        <v>18</v>
      </c>
      <c r="G842" s="67" t="s">
        <v>22</v>
      </c>
      <c r="H842" s="25">
        <v>45350</v>
      </c>
      <c r="I842" s="67">
        <v>600</v>
      </c>
      <c r="J842" s="40" t="s">
        <v>20</v>
      </c>
      <c r="K842" s="69"/>
    </row>
    <row r="843" customHeight="1" spans="1:11">
      <c r="A843" s="21">
        <v>839</v>
      </c>
      <c r="B843" s="67" t="s">
        <v>271</v>
      </c>
      <c r="C843" s="67" t="s">
        <v>885</v>
      </c>
      <c r="D843" s="67" t="s">
        <v>936</v>
      </c>
      <c r="E843" s="67" t="s">
        <v>17</v>
      </c>
      <c r="F843" s="67" t="s">
        <v>18</v>
      </c>
      <c r="G843" s="67" t="s">
        <v>22</v>
      </c>
      <c r="H843" s="25">
        <v>45350</v>
      </c>
      <c r="I843" s="67">
        <v>600</v>
      </c>
      <c r="J843" s="40" t="s">
        <v>20</v>
      </c>
      <c r="K843" s="69"/>
    </row>
    <row r="844" customHeight="1" spans="1:11">
      <c r="A844" s="21">
        <v>840</v>
      </c>
      <c r="B844" s="67" t="s">
        <v>271</v>
      </c>
      <c r="C844" s="67" t="s">
        <v>885</v>
      </c>
      <c r="D844" s="67" t="s">
        <v>937</v>
      </c>
      <c r="E844" s="67" t="s">
        <v>17</v>
      </c>
      <c r="F844" s="67" t="s">
        <v>18</v>
      </c>
      <c r="G844" s="67" t="s">
        <v>28</v>
      </c>
      <c r="H844" s="25">
        <v>45349</v>
      </c>
      <c r="I844" s="67">
        <v>800</v>
      </c>
      <c r="J844" s="40" t="s">
        <v>20</v>
      </c>
      <c r="K844" s="69"/>
    </row>
    <row r="845" customHeight="1" spans="1:11">
      <c r="A845" s="21">
        <v>841</v>
      </c>
      <c r="B845" s="67" t="s">
        <v>271</v>
      </c>
      <c r="C845" s="67" t="s">
        <v>885</v>
      </c>
      <c r="D845" s="67" t="s">
        <v>938</v>
      </c>
      <c r="E845" s="67" t="s">
        <v>17</v>
      </c>
      <c r="F845" s="67" t="s">
        <v>18</v>
      </c>
      <c r="G845" s="67" t="s">
        <v>252</v>
      </c>
      <c r="H845" s="25">
        <v>45383</v>
      </c>
      <c r="I845" s="67">
        <v>800</v>
      </c>
      <c r="J845" s="40" t="s">
        <v>20</v>
      </c>
      <c r="K845" s="69"/>
    </row>
    <row r="846" customHeight="1" spans="1:11">
      <c r="A846" s="21">
        <v>842</v>
      </c>
      <c r="B846" s="67" t="s">
        <v>271</v>
      </c>
      <c r="C846" s="67" t="s">
        <v>885</v>
      </c>
      <c r="D846" s="67" t="s">
        <v>939</v>
      </c>
      <c r="E846" s="67" t="s">
        <v>17</v>
      </c>
      <c r="F846" s="67" t="s">
        <v>18</v>
      </c>
      <c r="G846" s="67" t="s">
        <v>22</v>
      </c>
      <c r="H846" s="25">
        <v>45337</v>
      </c>
      <c r="I846" s="67">
        <v>600</v>
      </c>
      <c r="J846" s="40" t="s">
        <v>20</v>
      </c>
      <c r="K846" s="69"/>
    </row>
    <row r="847" customHeight="1" spans="1:11">
      <c r="A847" s="21">
        <v>843</v>
      </c>
      <c r="B847" s="67" t="s">
        <v>271</v>
      </c>
      <c r="C847" s="67" t="s">
        <v>885</v>
      </c>
      <c r="D847" s="67" t="s">
        <v>940</v>
      </c>
      <c r="E847" s="67" t="s">
        <v>17</v>
      </c>
      <c r="F847" s="67" t="s">
        <v>18</v>
      </c>
      <c r="G847" s="67" t="s">
        <v>19</v>
      </c>
      <c r="H847" s="25">
        <v>45342</v>
      </c>
      <c r="I847" s="67">
        <v>800</v>
      </c>
      <c r="J847" s="40" t="s">
        <v>20</v>
      </c>
      <c r="K847" s="69"/>
    </row>
    <row r="848" customHeight="1" spans="1:11">
      <c r="A848" s="21">
        <v>844</v>
      </c>
      <c r="B848" s="67" t="s">
        <v>271</v>
      </c>
      <c r="C848" s="67" t="s">
        <v>885</v>
      </c>
      <c r="D848" s="67" t="s">
        <v>941</v>
      </c>
      <c r="E848" s="67" t="s">
        <v>17</v>
      </c>
      <c r="F848" s="67" t="s">
        <v>18</v>
      </c>
      <c r="G848" s="67" t="s">
        <v>28</v>
      </c>
      <c r="H848" s="25">
        <v>45397</v>
      </c>
      <c r="I848" s="67">
        <v>800</v>
      </c>
      <c r="J848" s="40" t="s">
        <v>20</v>
      </c>
      <c r="K848" s="69"/>
    </row>
    <row r="849" customHeight="1" spans="1:11">
      <c r="A849" s="21">
        <v>845</v>
      </c>
      <c r="B849" s="67" t="s">
        <v>271</v>
      </c>
      <c r="C849" s="67" t="s">
        <v>885</v>
      </c>
      <c r="D849" s="67" t="s">
        <v>942</v>
      </c>
      <c r="E849" s="67" t="s">
        <v>17</v>
      </c>
      <c r="F849" s="67" t="s">
        <v>18</v>
      </c>
      <c r="G849" s="67" t="s">
        <v>22</v>
      </c>
      <c r="H849" s="25">
        <v>45348</v>
      </c>
      <c r="I849" s="67">
        <v>600</v>
      </c>
      <c r="J849" s="40" t="s">
        <v>20</v>
      </c>
      <c r="K849" s="69"/>
    </row>
    <row r="850" customHeight="1" spans="1:11">
      <c r="A850" s="21">
        <v>846</v>
      </c>
      <c r="B850" s="67" t="s">
        <v>271</v>
      </c>
      <c r="C850" s="67" t="s">
        <v>885</v>
      </c>
      <c r="D850" s="67" t="s">
        <v>943</v>
      </c>
      <c r="E850" s="67" t="s">
        <v>17</v>
      </c>
      <c r="F850" s="67" t="s">
        <v>18</v>
      </c>
      <c r="G850" s="67" t="s">
        <v>28</v>
      </c>
      <c r="H850" s="25">
        <v>45369</v>
      </c>
      <c r="I850" s="67">
        <v>800</v>
      </c>
      <c r="J850" s="40" t="s">
        <v>20</v>
      </c>
      <c r="K850" s="69"/>
    </row>
    <row r="851" customHeight="1" spans="1:11">
      <c r="A851" s="21">
        <v>847</v>
      </c>
      <c r="B851" s="67" t="s">
        <v>271</v>
      </c>
      <c r="C851" s="67" t="s">
        <v>885</v>
      </c>
      <c r="D851" s="67" t="s">
        <v>944</v>
      </c>
      <c r="E851" s="67" t="s">
        <v>17</v>
      </c>
      <c r="F851" s="67" t="s">
        <v>18</v>
      </c>
      <c r="G851" s="67" t="s">
        <v>22</v>
      </c>
      <c r="H851" s="25">
        <v>45376</v>
      </c>
      <c r="I851" s="67">
        <v>600</v>
      </c>
      <c r="J851" s="40" t="s">
        <v>20</v>
      </c>
      <c r="K851" s="69"/>
    </row>
    <row r="852" customHeight="1" spans="1:11">
      <c r="A852" s="21">
        <v>848</v>
      </c>
      <c r="B852" s="67" t="s">
        <v>271</v>
      </c>
      <c r="C852" s="67" t="s">
        <v>885</v>
      </c>
      <c r="D852" s="67" t="s">
        <v>945</v>
      </c>
      <c r="E852" s="67" t="s">
        <v>17</v>
      </c>
      <c r="F852" s="67" t="s">
        <v>18</v>
      </c>
      <c r="G852" s="67" t="s">
        <v>22</v>
      </c>
      <c r="H852" s="25">
        <v>45365</v>
      </c>
      <c r="I852" s="67">
        <v>600</v>
      </c>
      <c r="J852" s="40" t="s">
        <v>20</v>
      </c>
      <c r="K852" s="69"/>
    </row>
    <row r="853" customHeight="1" spans="1:11">
      <c r="A853" s="21">
        <v>849</v>
      </c>
      <c r="B853" s="67" t="s">
        <v>271</v>
      </c>
      <c r="C853" s="67" t="s">
        <v>885</v>
      </c>
      <c r="D853" s="67" t="s">
        <v>946</v>
      </c>
      <c r="E853" s="67" t="s">
        <v>17</v>
      </c>
      <c r="F853" s="67" t="s">
        <v>18</v>
      </c>
      <c r="G853" s="67" t="s">
        <v>22</v>
      </c>
      <c r="H853" s="25">
        <v>45365</v>
      </c>
      <c r="I853" s="67">
        <v>600</v>
      </c>
      <c r="J853" s="40" t="s">
        <v>20</v>
      </c>
      <c r="K853" s="69"/>
    </row>
    <row r="854" customHeight="1" spans="1:11">
      <c r="A854" s="21">
        <v>850</v>
      </c>
      <c r="B854" s="67" t="s">
        <v>271</v>
      </c>
      <c r="C854" s="67" t="s">
        <v>885</v>
      </c>
      <c r="D854" s="67" t="s">
        <v>947</v>
      </c>
      <c r="E854" s="67" t="s">
        <v>17</v>
      </c>
      <c r="F854" s="67" t="s">
        <v>18</v>
      </c>
      <c r="G854" s="67" t="s">
        <v>22</v>
      </c>
      <c r="H854" s="25">
        <v>45339</v>
      </c>
      <c r="I854" s="67">
        <v>600</v>
      </c>
      <c r="J854" s="40" t="s">
        <v>20</v>
      </c>
      <c r="K854" s="69"/>
    </row>
    <row r="855" customHeight="1" spans="1:11">
      <c r="A855" s="21">
        <v>851</v>
      </c>
      <c r="B855" s="67" t="s">
        <v>271</v>
      </c>
      <c r="C855" s="67" t="s">
        <v>885</v>
      </c>
      <c r="D855" s="67" t="s">
        <v>948</v>
      </c>
      <c r="E855" s="67" t="s">
        <v>17</v>
      </c>
      <c r="F855" s="67" t="s">
        <v>18</v>
      </c>
      <c r="G855" s="67" t="s">
        <v>22</v>
      </c>
      <c r="H855" s="25">
        <v>45397</v>
      </c>
      <c r="I855" s="67">
        <v>600</v>
      </c>
      <c r="J855" s="40" t="s">
        <v>20</v>
      </c>
      <c r="K855" s="69"/>
    </row>
    <row r="856" customHeight="1" spans="1:11">
      <c r="A856" s="21">
        <v>852</v>
      </c>
      <c r="B856" s="67" t="s">
        <v>271</v>
      </c>
      <c r="C856" s="67" t="s">
        <v>885</v>
      </c>
      <c r="D856" s="67" t="s">
        <v>949</v>
      </c>
      <c r="E856" s="67" t="s">
        <v>17</v>
      </c>
      <c r="F856" s="67" t="s">
        <v>18</v>
      </c>
      <c r="G856" s="67" t="s">
        <v>22</v>
      </c>
      <c r="H856" s="25">
        <v>45420</v>
      </c>
      <c r="I856" s="67">
        <v>600</v>
      </c>
      <c r="J856" s="40" t="s">
        <v>20</v>
      </c>
      <c r="K856" s="69"/>
    </row>
    <row r="857" customHeight="1" spans="1:11">
      <c r="A857" s="21">
        <v>853</v>
      </c>
      <c r="B857" s="67" t="s">
        <v>271</v>
      </c>
      <c r="C857" s="67" t="s">
        <v>885</v>
      </c>
      <c r="D857" s="67" t="s">
        <v>950</v>
      </c>
      <c r="E857" s="67" t="s">
        <v>17</v>
      </c>
      <c r="F857" s="67" t="s">
        <v>18</v>
      </c>
      <c r="G857" s="67" t="s">
        <v>22</v>
      </c>
      <c r="H857" s="25">
        <v>45397</v>
      </c>
      <c r="I857" s="67">
        <v>600</v>
      </c>
      <c r="J857" s="40" t="s">
        <v>20</v>
      </c>
      <c r="K857" s="69"/>
    </row>
    <row r="858" customHeight="1" spans="1:11">
      <c r="A858" s="21">
        <v>854</v>
      </c>
      <c r="B858" s="67" t="s">
        <v>271</v>
      </c>
      <c r="C858" s="67" t="s">
        <v>885</v>
      </c>
      <c r="D858" s="67" t="s">
        <v>951</v>
      </c>
      <c r="E858" s="67" t="s">
        <v>17</v>
      </c>
      <c r="F858" s="67" t="s">
        <v>18</v>
      </c>
      <c r="G858" s="67" t="s">
        <v>28</v>
      </c>
      <c r="H858" s="25">
        <v>45383</v>
      </c>
      <c r="I858" s="67">
        <v>800</v>
      </c>
      <c r="J858" s="40" t="s">
        <v>20</v>
      </c>
      <c r="K858" s="69"/>
    </row>
    <row r="859" customHeight="1" spans="1:11">
      <c r="A859" s="21">
        <v>855</v>
      </c>
      <c r="B859" s="67" t="s">
        <v>271</v>
      </c>
      <c r="C859" s="67" t="s">
        <v>885</v>
      </c>
      <c r="D859" s="67" t="s">
        <v>952</v>
      </c>
      <c r="E859" s="67" t="s">
        <v>17</v>
      </c>
      <c r="F859" s="67" t="s">
        <v>18</v>
      </c>
      <c r="G859" s="67" t="s">
        <v>22</v>
      </c>
      <c r="H859" s="25">
        <v>45343</v>
      </c>
      <c r="I859" s="67">
        <v>600</v>
      </c>
      <c r="J859" s="40" t="s">
        <v>20</v>
      </c>
      <c r="K859" s="69"/>
    </row>
    <row r="860" customHeight="1" spans="1:11">
      <c r="A860" s="21">
        <v>856</v>
      </c>
      <c r="B860" s="67" t="s">
        <v>271</v>
      </c>
      <c r="C860" s="67" t="s">
        <v>885</v>
      </c>
      <c r="D860" s="67" t="s">
        <v>953</v>
      </c>
      <c r="E860" s="67" t="s">
        <v>17</v>
      </c>
      <c r="F860" s="67" t="s">
        <v>18</v>
      </c>
      <c r="G860" s="67" t="s">
        <v>22</v>
      </c>
      <c r="H860" s="25">
        <v>45332</v>
      </c>
      <c r="I860" s="67">
        <v>600</v>
      </c>
      <c r="J860" s="40" t="s">
        <v>20</v>
      </c>
      <c r="K860" s="69"/>
    </row>
    <row r="861" customHeight="1" spans="1:11">
      <c r="A861" s="21">
        <v>857</v>
      </c>
      <c r="B861" s="67" t="s">
        <v>271</v>
      </c>
      <c r="C861" s="67" t="s">
        <v>885</v>
      </c>
      <c r="D861" s="67" t="s">
        <v>954</v>
      </c>
      <c r="E861" s="67" t="s">
        <v>17</v>
      </c>
      <c r="F861" s="67" t="s">
        <v>18</v>
      </c>
      <c r="G861" s="67" t="s">
        <v>22</v>
      </c>
      <c r="H861" s="25">
        <v>45340</v>
      </c>
      <c r="I861" s="67">
        <v>600</v>
      </c>
      <c r="J861" s="40" t="s">
        <v>20</v>
      </c>
      <c r="K861" s="69"/>
    </row>
    <row r="862" customHeight="1" spans="1:11">
      <c r="A862" s="21">
        <v>858</v>
      </c>
      <c r="B862" s="67" t="s">
        <v>271</v>
      </c>
      <c r="C862" s="67" t="s">
        <v>885</v>
      </c>
      <c r="D862" s="67" t="s">
        <v>955</v>
      </c>
      <c r="E862" s="67" t="s">
        <v>17</v>
      </c>
      <c r="F862" s="67" t="s">
        <v>18</v>
      </c>
      <c r="G862" s="67" t="s">
        <v>22</v>
      </c>
      <c r="H862" s="25">
        <v>45340</v>
      </c>
      <c r="I862" s="67">
        <v>600</v>
      </c>
      <c r="J862" s="40" t="s">
        <v>20</v>
      </c>
      <c r="K862" s="69"/>
    </row>
    <row r="863" customHeight="1" spans="1:11">
      <c r="A863" s="21">
        <v>859</v>
      </c>
      <c r="B863" s="67" t="s">
        <v>271</v>
      </c>
      <c r="C863" s="67" t="s">
        <v>885</v>
      </c>
      <c r="D863" s="67" t="s">
        <v>956</v>
      </c>
      <c r="E863" s="67" t="s">
        <v>17</v>
      </c>
      <c r="F863" s="67" t="s">
        <v>18</v>
      </c>
      <c r="G863" s="67" t="s">
        <v>28</v>
      </c>
      <c r="H863" s="25">
        <v>45364</v>
      </c>
      <c r="I863" s="67">
        <v>800</v>
      </c>
      <c r="J863" s="40" t="s">
        <v>20</v>
      </c>
      <c r="K863" s="69"/>
    </row>
    <row r="864" customHeight="1" spans="1:11">
      <c r="A864" s="21">
        <v>860</v>
      </c>
      <c r="B864" s="67" t="s">
        <v>271</v>
      </c>
      <c r="C864" s="67" t="s">
        <v>885</v>
      </c>
      <c r="D864" s="67" t="s">
        <v>957</v>
      </c>
      <c r="E864" s="67" t="s">
        <v>17</v>
      </c>
      <c r="F864" s="67" t="s">
        <v>18</v>
      </c>
      <c r="G864" s="67" t="s">
        <v>22</v>
      </c>
      <c r="H864" s="25">
        <v>45370</v>
      </c>
      <c r="I864" s="67">
        <v>600</v>
      </c>
      <c r="J864" s="40" t="s">
        <v>20</v>
      </c>
      <c r="K864" s="69"/>
    </row>
    <row r="865" customHeight="1" spans="1:11">
      <c r="A865" s="21">
        <v>861</v>
      </c>
      <c r="B865" s="67" t="s">
        <v>271</v>
      </c>
      <c r="C865" s="67" t="s">
        <v>885</v>
      </c>
      <c r="D865" s="67" t="s">
        <v>958</v>
      </c>
      <c r="E865" s="67" t="s">
        <v>17</v>
      </c>
      <c r="F865" s="67" t="s">
        <v>18</v>
      </c>
      <c r="G865" s="67" t="s">
        <v>252</v>
      </c>
      <c r="H865" s="25">
        <v>45339</v>
      </c>
      <c r="I865" s="67">
        <v>800</v>
      </c>
      <c r="J865" s="40" t="s">
        <v>20</v>
      </c>
      <c r="K865" s="69"/>
    </row>
    <row r="866" customHeight="1" spans="1:11">
      <c r="A866" s="21">
        <v>862</v>
      </c>
      <c r="B866" s="67" t="s">
        <v>271</v>
      </c>
      <c r="C866" s="67" t="s">
        <v>885</v>
      </c>
      <c r="D866" s="67" t="s">
        <v>959</v>
      </c>
      <c r="E866" s="67" t="s">
        <v>17</v>
      </c>
      <c r="F866" s="67" t="s">
        <v>18</v>
      </c>
      <c r="G866" s="67" t="s">
        <v>22</v>
      </c>
      <c r="H866" s="25">
        <v>45339</v>
      </c>
      <c r="I866" s="67">
        <v>600</v>
      </c>
      <c r="J866" s="40" t="s">
        <v>20</v>
      </c>
      <c r="K866" s="69"/>
    </row>
    <row r="867" customHeight="1" spans="1:11">
      <c r="A867" s="21">
        <v>863</v>
      </c>
      <c r="B867" s="67" t="s">
        <v>271</v>
      </c>
      <c r="C867" s="67" t="s">
        <v>885</v>
      </c>
      <c r="D867" s="67" t="s">
        <v>960</v>
      </c>
      <c r="E867" s="67" t="s">
        <v>17</v>
      </c>
      <c r="F867" s="67" t="s">
        <v>18</v>
      </c>
      <c r="G867" s="67" t="s">
        <v>22</v>
      </c>
      <c r="H867" s="25">
        <v>45348</v>
      </c>
      <c r="I867" s="67">
        <v>600</v>
      </c>
      <c r="J867" s="40" t="s">
        <v>20</v>
      </c>
      <c r="K867" s="69"/>
    </row>
    <row r="868" customHeight="1" spans="1:11">
      <c r="A868" s="21">
        <v>864</v>
      </c>
      <c r="B868" s="67" t="s">
        <v>271</v>
      </c>
      <c r="C868" s="67" t="s">
        <v>885</v>
      </c>
      <c r="D868" s="67" t="s">
        <v>961</v>
      </c>
      <c r="E868" s="67" t="s">
        <v>17</v>
      </c>
      <c r="F868" s="67" t="s">
        <v>18</v>
      </c>
      <c r="G868" s="67" t="s">
        <v>22</v>
      </c>
      <c r="H868" s="25">
        <v>45348</v>
      </c>
      <c r="I868" s="67">
        <v>600</v>
      </c>
      <c r="J868" s="40" t="s">
        <v>20</v>
      </c>
      <c r="K868" s="69"/>
    </row>
    <row r="869" customHeight="1" spans="1:11">
      <c r="A869" s="21">
        <v>865</v>
      </c>
      <c r="B869" s="67" t="s">
        <v>271</v>
      </c>
      <c r="C869" s="67" t="s">
        <v>885</v>
      </c>
      <c r="D869" s="67" t="s">
        <v>962</v>
      </c>
      <c r="E869" s="67" t="s">
        <v>17</v>
      </c>
      <c r="F869" s="67" t="s">
        <v>18</v>
      </c>
      <c r="G869" s="67" t="s">
        <v>22</v>
      </c>
      <c r="H869" s="25">
        <v>45348</v>
      </c>
      <c r="I869" s="67">
        <v>600</v>
      </c>
      <c r="J869" s="40" t="s">
        <v>20</v>
      </c>
      <c r="K869" s="69"/>
    </row>
    <row r="870" customHeight="1" spans="1:11">
      <c r="A870" s="21">
        <v>866</v>
      </c>
      <c r="B870" s="67" t="s">
        <v>271</v>
      </c>
      <c r="C870" s="67" t="s">
        <v>885</v>
      </c>
      <c r="D870" s="67" t="s">
        <v>963</v>
      </c>
      <c r="E870" s="67" t="s">
        <v>17</v>
      </c>
      <c r="F870" s="67" t="s">
        <v>18</v>
      </c>
      <c r="G870" s="67" t="s">
        <v>22</v>
      </c>
      <c r="H870" s="25">
        <v>45338</v>
      </c>
      <c r="I870" s="67">
        <v>600</v>
      </c>
      <c r="J870" s="40" t="s">
        <v>20</v>
      </c>
      <c r="K870" s="69"/>
    </row>
    <row r="871" customHeight="1" spans="1:11">
      <c r="A871" s="21">
        <v>867</v>
      </c>
      <c r="B871" s="67" t="s">
        <v>271</v>
      </c>
      <c r="C871" s="67" t="s">
        <v>885</v>
      </c>
      <c r="D871" s="67" t="s">
        <v>964</v>
      </c>
      <c r="E871" s="67" t="s">
        <v>17</v>
      </c>
      <c r="F871" s="67" t="s">
        <v>18</v>
      </c>
      <c r="G871" s="67" t="s">
        <v>22</v>
      </c>
      <c r="H871" s="25">
        <v>45342</v>
      </c>
      <c r="I871" s="67">
        <v>600</v>
      </c>
      <c r="J871" s="40" t="s">
        <v>20</v>
      </c>
      <c r="K871" s="69"/>
    </row>
    <row r="872" customHeight="1" spans="1:11">
      <c r="A872" s="21">
        <v>868</v>
      </c>
      <c r="B872" s="67" t="s">
        <v>271</v>
      </c>
      <c r="C872" s="67" t="s">
        <v>885</v>
      </c>
      <c r="D872" s="67" t="s">
        <v>965</v>
      </c>
      <c r="E872" s="67" t="s">
        <v>17</v>
      </c>
      <c r="F872" s="67" t="s">
        <v>18</v>
      </c>
      <c r="G872" s="67" t="s">
        <v>22</v>
      </c>
      <c r="H872" s="25">
        <v>45339</v>
      </c>
      <c r="I872" s="67">
        <v>600</v>
      </c>
      <c r="J872" s="40" t="s">
        <v>20</v>
      </c>
      <c r="K872" s="69"/>
    </row>
    <row r="873" customHeight="1" spans="1:11">
      <c r="A873" s="21">
        <v>869</v>
      </c>
      <c r="B873" s="67" t="s">
        <v>271</v>
      </c>
      <c r="C873" s="67" t="s">
        <v>885</v>
      </c>
      <c r="D873" s="67" t="s">
        <v>966</v>
      </c>
      <c r="E873" s="67" t="s">
        <v>17</v>
      </c>
      <c r="F873" s="67" t="s">
        <v>18</v>
      </c>
      <c r="G873" s="67" t="s">
        <v>22</v>
      </c>
      <c r="H873" s="25">
        <v>45339</v>
      </c>
      <c r="I873" s="67">
        <v>600</v>
      </c>
      <c r="J873" s="40" t="s">
        <v>20</v>
      </c>
      <c r="K873" s="69"/>
    </row>
    <row r="874" customHeight="1" spans="1:11">
      <c r="A874" s="21">
        <v>870</v>
      </c>
      <c r="B874" s="67" t="s">
        <v>271</v>
      </c>
      <c r="C874" s="67" t="s">
        <v>885</v>
      </c>
      <c r="D874" s="67" t="s">
        <v>967</v>
      </c>
      <c r="E874" s="67" t="s">
        <v>17</v>
      </c>
      <c r="F874" s="67" t="s">
        <v>18</v>
      </c>
      <c r="G874" s="67" t="s">
        <v>22</v>
      </c>
      <c r="H874" s="25">
        <v>45339</v>
      </c>
      <c r="I874" s="67">
        <v>600</v>
      </c>
      <c r="J874" s="40" t="s">
        <v>20</v>
      </c>
      <c r="K874" s="69"/>
    </row>
    <row r="875" customHeight="1" spans="1:11">
      <c r="A875" s="21">
        <v>871</v>
      </c>
      <c r="B875" s="67" t="s">
        <v>271</v>
      </c>
      <c r="C875" s="67" t="s">
        <v>885</v>
      </c>
      <c r="D875" s="67" t="s">
        <v>968</v>
      </c>
      <c r="E875" s="67" t="s">
        <v>17</v>
      </c>
      <c r="F875" s="67" t="s">
        <v>18</v>
      </c>
      <c r="G875" s="67" t="s">
        <v>22</v>
      </c>
      <c r="H875" s="25">
        <v>45339</v>
      </c>
      <c r="I875" s="67">
        <v>600</v>
      </c>
      <c r="J875" s="40" t="s">
        <v>20</v>
      </c>
      <c r="K875" s="69"/>
    </row>
    <row r="876" customHeight="1" spans="1:11">
      <c r="A876" s="21">
        <v>872</v>
      </c>
      <c r="B876" s="67" t="s">
        <v>271</v>
      </c>
      <c r="C876" s="67" t="s">
        <v>885</v>
      </c>
      <c r="D876" s="67" t="s">
        <v>969</v>
      </c>
      <c r="E876" s="67" t="s">
        <v>17</v>
      </c>
      <c r="F876" s="67" t="s">
        <v>18</v>
      </c>
      <c r="G876" s="67" t="s">
        <v>22</v>
      </c>
      <c r="H876" s="25">
        <v>45361</v>
      </c>
      <c r="I876" s="67">
        <v>600</v>
      </c>
      <c r="J876" s="40" t="s">
        <v>20</v>
      </c>
      <c r="K876" s="69"/>
    </row>
    <row r="877" customHeight="1" spans="1:11">
      <c r="A877" s="21">
        <v>873</v>
      </c>
      <c r="B877" s="67" t="s">
        <v>271</v>
      </c>
      <c r="C877" s="67" t="s">
        <v>885</v>
      </c>
      <c r="D877" s="67" t="s">
        <v>970</v>
      </c>
      <c r="E877" s="67" t="s">
        <v>17</v>
      </c>
      <c r="F877" s="67" t="s">
        <v>18</v>
      </c>
      <c r="G877" s="67" t="s">
        <v>28</v>
      </c>
      <c r="H877" s="25">
        <v>45349</v>
      </c>
      <c r="I877" s="67">
        <v>800</v>
      </c>
      <c r="J877" s="40" t="s">
        <v>20</v>
      </c>
      <c r="K877" s="69"/>
    </row>
    <row r="878" customHeight="1" spans="1:11">
      <c r="A878" s="21">
        <v>874</v>
      </c>
      <c r="B878" s="67" t="s">
        <v>271</v>
      </c>
      <c r="C878" s="67" t="s">
        <v>885</v>
      </c>
      <c r="D878" s="67" t="s">
        <v>971</v>
      </c>
      <c r="E878" s="67" t="s">
        <v>17</v>
      </c>
      <c r="F878" s="67" t="s">
        <v>18</v>
      </c>
      <c r="G878" s="67" t="s">
        <v>22</v>
      </c>
      <c r="H878" s="25">
        <v>45344</v>
      </c>
      <c r="I878" s="67">
        <v>600</v>
      </c>
      <c r="J878" s="40" t="s">
        <v>20</v>
      </c>
      <c r="K878" s="69"/>
    </row>
    <row r="879" customHeight="1" spans="1:11">
      <c r="A879" s="21">
        <v>875</v>
      </c>
      <c r="B879" s="67" t="s">
        <v>271</v>
      </c>
      <c r="C879" s="67" t="s">
        <v>885</v>
      </c>
      <c r="D879" s="67" t="s">
        <v>972</v>
      </c>
      <c r="E879" s="67" t="s">
        <v>17</v>
      </c>
      <c r="F879" s="67" t="s">
        <v>18</v>
      </c>
      <c r="G879" s="67" t="s">
        <v>22</v>
      </c>
      <c r="H879" s="25">
        <v>45342</v>
      </c>
      <c r="I879" s="67">
        <v>600</v>
      </c>
      <c r="J879" s="40" t="s">
        <v>20</v>
      </c>
      <c r="K879" s="69"/>
    </row>
    <row r="880" customHeight="1" spans="1:11">
      <c r="A880" s="21">
        <v>876</v>
      </c>
      <c r="B880" s="67" t="s">
        <v>271</v>
      </c>
      <c r="C880" s="67" t="s">
        <v>885</v>
      </c>
      <c r="D880" s="67" t="s">
        <v>973</v>
      </c>
      <c r="E880" s="67" t="s">
        <v>17</v>
      </c>
      <c r="F880" s="67" t="s">
        <v>18</v>
      </c>
      <c r="G880" s="67" t="s">
        <v>22</v>
      </c>
      <c r="H880" s="25">
        <v>45348</v>
      </c>
      <c r="I880" s="67">
        <v>600</v>
      </c>
      <c r="J880" s="40" t="s">
        <v>20</v>
      </c>
      <c r="K880" s="69"/>
    </row>
    <row r="881" customHeight="1" spans="1:11">
      <c r="A881" s="21">
        <v>877</v>
      </c>
      <c r="B881" s="67" t="s">
        <v>271</v>
      </c>
      <c r="C881" s="67" t="s">
        <v>885</v>
      </c>
      <c r="D881" s="67" t="s">
        <v>974</v>
      </c>
      <c r="E881" s="67" t="s">
        <v>17</v>
      </c>
      <c r="F881" s="67" t="s">
        <v>18</v>
      </c>
      <c r="G881" s="67" t="s">
        <v>199</v>
      </c>
      <c r="H881" s="25">
        <v>45350</v>
      </c>
      <c r="I881" s="67">
        <v>800</v>
      </c>
      <c r="J881" s="40" t="s">
        <v>20</v>
      </c>
      <c r="K881" s="69"/>
    </row>
    <row r="882" customHeight="1" spans="1:11">
      <c r="A882" s="21">
        <v>878</v>
      </c>
      <c r="B882" s="67" t="s">
        <v>271</v>
      </c>
      <c r="C882" s="67" t="s">
        <v>885</v>
      </c>
      <c r="D882" s="67" t="s">
        <v>975</v>
      </c>
      <c r="E882" s="67" t="s">
        <v>17</v>
      </c>
      <c r="F882" s="67" t="s">
        <v>18</v>
      </c>
      <c r="G882" s="67" t="s">
        <v>199</v>
      </c>
      <c r="H882" s="25">
        <v>45350</v>
      </c>
      <c r="I882" s="67">
        <v>800</v>
      </c>
      <c r="J882" s="40" t="s">
        <v>20</v>
      </c>
      <c r="K882" s="69"/>
    </row>
    <row r="883" customHeight="1" spans="1:11">
      <c r="A883" s="21">
        <v>879</v>
      </c>
      <c r="B883" s="67" t="s">
        <v>271</v>
      </c>
      <c r="C883" s="67" t="s">
        <v>885</v>
      </c>
      <c r="D883" s="67" t="s">
        <v>976</v>
      </c>
      <c r="E883" s="67" t="s">
        <v>17</v>
      </c>
      <c r="F883" s="67" t="s">
        <v>18</v>
      </c>
      <c r="G883" s="67" t="s">
        <v>22</v>
      </c>
      <c r="H883" s="25">
        <v>45348</v>
      </c>
      <c r="I883" s="67">
        <v>600</v>
      </c>
      <c r="J883" s="40" t="s">
        <v>20</v>
      </c>
      <c r="K883" s="69"/>
    </row>
    <row r="884" customHeight="1" spans="1:11">
      <c r="A884" s="21">
        <v>880</v>
      </c>
      <c r="B884" s="67" t="s">
        <v>271</v>
      </c>
      <c r="C884" s="67" t="s">
        <v>885</v>
      </c>
      <c r="D884" s="67" t="s">
        <v>977</v>
      </c>
      <c r="E884" s="67" t="s">
        <v>17</v>
      </c>
      <c r="F884" s="67" t="s">
        <v>18</v>
      </c>
      <c r="G884" s="67" t="s">
        <v>22</v>
      </c>
      <c r="H884" s="25">
        <v>45372</v>
      </c>
      <c r="I884" s="67">
        <v>600</v>
      </c>
      <c r="J884" s="40" t="s">
        <v>20</v>
      </c>
      <c r="K884" s="69"/>
    </row>
    <row r="885" customHeight="1" spans="1:11">
      <c r="A885" s="21">
        <v>881</v>
      </c>
      <c r="B885" s="67" t="s">
        <v>271</v>
      </c>
      <c r="C885" s="67" t="s">
        <v>885</v>
      </c>
      <c r="D885" s="67" t="s">
        <v>978</v>
      </c>
      <c r="E885" s="67" t="s">
        <v>17</v>
      </c>
      <c r="F885" s="67" t="s">
        <v>18</v>
      </c>
      <c r="G885" s="67" t="s">
        <v>22</v>
      </c>
      <c r="H885" s="25">
        <v>45337</v>
      </c>
      <c r="I885" s="67">
        <v>600</v>
      </c>
      <c r="J885" s="40" t="s">
        <v>20</v>
      </c>
      <c r="K885" s="69"/>
    </row>
    <row r="886" customHeight="1" spans="1:11">
      <c r="A886" s="21">
        <v>882</v>
      </c>
      <c r="B886" s="67" t="s">
        <v>271</v>
      </c>
      <c r="C886" s="67" t="s">
        <v>885</v>
      </c>
      <c r="D886" s="67" t="s">
        <v>979</v>
      </c>
      <c r="E886" s="67" t="s">
        <v>17</v>
      </c>
      <c r="F886" s="67" t="s">
        <v>18</v>
      </c>
      <c r="G886" s="67" t="s">
        <v>28</v>
      </c>
      <c r="H886" s="25">
        <v>45338</v>
      </c>
      <c r="I886" s="67">
        <v>800</v>
      </c>
      <c r="J886" s="40" t="s">
        <v>20</v>
      </c>
      <c r="K886" s="69"/>
    </row>
    <row r="887" customHeight="1" spans="1:11">
      <c r="A887" s="21">
        <v>883</v>
      </c>
      <c r="B887" s="67" t="s">
        <v>271</v>
      </c>
      <c r="C887" s="67" t="s">
        <v>885</v>
      </c>
      <c r="D887" s="67" t="s">
        <v>980</v>
      </c>
      <c r="E887" s="67" t="s">
        <v>17</v>
      </c>
      <c r="F887" s="67" t="s">
        <v>18</v>
      </c>
      <c r="G887" s="67" t="s">
        <v>28</v>
      </c>
      <c r="H887" s="25">
        <v>45379</v>
      </c>
      <c r="I887" s="67">
        <v>800</v>
      </c>
      <c r="J887" s="40" t="s">
        <v>20</v>
      </c>
      <c r="K887" s="69"/>
    </row>
    <row r="888" customHeight="1" spans="1:11">
      <c r="A888" s="21">
        <v>884</v>
      </c>
      <c r="B888" s="67" t="s">
        <v>271</v>
      </c>
      <c r="C888" s="67" t="s">
        <v>885</v>
      </c>
      <c r="D888" s="67" t="s">
        <v>981</v>
      </c>
      <c r="E888" s="67" t="s">
        <v>17</v>
      </c>
      <c r="F888" s="67" t="s">
        <v>18</v>
      </c>
      <c r="G888" s="67" t="s">
        <v>22</v>
      </c>
      <c r="H888" s="25">
        <v>45340</v>
      </c>
      <c r="I888" s="67">
        <v>600</v>
      </c>
      <c r="J888" s="40" t="s">
        <v>20</v>
      </c>
      <c r="K888" s="69"/>
    </row>
    <row r="889" customHeight="1" spans="1:11">
      <c r="A889" s="21">
        <v>885</v>
      </c>
      <c r="B889" s="67" t="s">
        <v>271</v>
      </c>
      <c r="C889" s="67" t="s">
        <v>885</v>
      </c>
      <c r="D889" s="67" t="s">
        <v>982</v>
      </c>
      <c r="E889" s="67" t="s">
        <v>17</v>
      </c>
      <c r="F889" s="67" t="s">
        <v>18</v>
      </c>
      <c r="G889" s="67" t="s">
        <v>22</v>
      </c>
      <c r="H889" s="25">
        <v>45339</v>
      </c>
      <c r="I889" s="67">
        <v>600</v>
      </c>
      <c r="J889" s="40" t="s">
        <v>20</v>
      </c>
      <c r="K889" s="69"/>
    </row>
    <row r="890" customHeight="1" spans="1:11">
      <c r="A890" s="21">
        <v>886</v>
      </c>
      <c r="B890" s="67" t="s">
        <v>271</v>
      </c>
      <c r="C890" s="67" t="s">
        <v>885</v>
      </c>
      <c r="D890" s="67" t="s">
        <v>983</v>
      </c>
      <c r="E890" s="67" t="s">
        <v>17</v>
      </c>
      <c r="F890" s="67" t="s">
        <v>18</v>
      </c>
      <c r="G890" s="67" t="s">
        <v>22</v>
      </c>
      <c r="H890" s="25">
        <v>45386</v>
      </c>
      <c r="I890" s="67">
        <v>600</v>
      </c>
      <c r="J890" s="40" t="s">
        <v>20</v>
      </c>
      <c r="K890" s="69"/>
    </row>
    <row r="891" customHeight="1" spans="1:11">
      <c r="A891" s="21">
        <v>887</v>
      </c>
      <c r="B891" s="67" t="s">
        <v>271</v>
      </c>
      <c r="C891" s="67" t="s">
        <v>885</v>
      </c>
      <c r="D891" s="67" t="s">
        <v>984</v>
      </c>
      <c r="E891" s="67" t="s">
        <v>17</v>
      </c>
      <c r="F891" s="67" t="s">
        <v>18</v>
      </c>
      <c r="G891" s="67" t="s">
        <v>22</v>
      </c>
      <c r="H891" s="25">
        <v>45344</v>
      </c>
      <c r="I891" s="67">
        <v>600</v>
      </c>
      <c r="J891" s="40" t="s">
        <v>20</v>
      </c>
      <c r="K891" s="69"/>
    </row>
    <row r="892" customHeight="1" spans="1:11">
      <c r="A892" s="21">
        <v>888</v>
      </c>
      <c r="B892" s="67" t="s">
        <v>271</v>
      </c>
      <c r="C892" s="67" t="s">
        <v>885</v>
      </c>
      <c r="D892" s="67" t="s">
        <v>985</v>
      </c>
      <c r="E892" s="67" t="s">
        <v>17</v>
      </c>
      <c r="F892" s="67" t="s">
        <v>18</v>
      </c>
      <c r="G892" s="67" t="s">
        <v>353</v>
      </c>
      <c r="H892" s="25">
        <v>45352</v>
      </c>
      <c r="I892" s="67">
        <v>800</v>
      </c>
      <c r="J892" s="40" t="s">
        <v>20</v>
      </c>
      <c r="K892" s="69"/>
    </row>
    <row r="893" customHeight="1" spans="1:11">
      <c r="A893" s="21">
        <v>889</v>
      </c>
      <c r="B893" s="67" t="s">
        <v>271</v>
      </c>
      <c r="C893" s="67" t="s">
        <v>885</v>
      </c>
      <c r="D893" s="67" t="s">
        <v>986</v>
      </c>
      <c r="E893" s="67" t="s">
        <v>17</v>
      </c>
      <c r="F893" s="67" t="s">
        <v>18</v>
      </c>
      <c r="G893" s="67" t="s">
        <v>22</v>
      </c>
      <c r="H893" s="25">
        <v>45397</v>
      </c>
      <c r="I893" s="67">
        <v>600</v>
      </c>
      <c r="J893" s="40" t="s">
        <v>20</v>
      </c>
      <c r="K893" s="69"/>
    </row>
    <row r="894" customHeight="1" spans="1:11">
      <c r="A894" s="21">
        <v>890</v>
      </c>
      <c r="B894" s="67" t="s">
        <v>271</v>
      </c>
      <c r="C894" s="67" t="s">
        <v>885</v>
      </c>
      <c r="D894" s="67" t="s">
        <v>987</v>
      </c>
      <c r="E894" s="67" t="s">
        <v>17</v>
      </c>
      <c r="F894" s="67" t="s">
        <v>18</v>
      </c>
      <c r="G894" s="67" t="s">
        <v>22</v>
      </c>
      <c r="H894" s="25">
        <v>45339</v>
      </c>
      <c r="I894" s="67">
        <v>600</v>
      </c>
      <c r="J894" s="40" t="s">
        <v>20</v>
      </c>
      <c r="K894" s="69"/>
    </row>
    <row r="895" customHeight="1" spans="1:11">
      <c r="A895" s="21">
        <v>891</v>
      </c>
      <c r="B895" s="67" t="s">
        <v>271</v>
      </c>
      <c r="C895" s="67" t="s">
        <v>885</v>
      </c>
      <c r="D895" s="67" t="s">
        <v>988</v>
      </c>
      <c r="E895" s="67" t="s">
        <v>17</v>
      </c>
      <c r="F895" s="67" t="s">
        <v>18</v>
      </c>
      <c r="G895" s="67" t="s">
        <v>22</v>
      </c>
      <c r="H895" s="25">
        <v>45338</v>
      </c>
      <c r="I895" s="67">
        <v>600</v>
      </c>
      <c r="J895" s="40" t="s">
        <v>20</v>
      </c>
      <c r="K895" s="69"/>
    </row>
    <row r="896" customHeight="1" spans="1:11">
      <c r="A896" s="21">
        <v>892</v>
      </c>
      <c r="B896" s="67" t="s">
        <v>271</v>
      </c>
      <c r="C896" s="67" t="s">
        <v>885</v>
      </c>
      <c r="D896" s="67" t="s">
        <v>989</v>
      </c>
      <c r="E896" s="67" t="s">
        <v>17</v>
      </c>
      <c r="F896" s="67" t="s">
        <v>18</v>
      </c>
      <c r="G896" s="67" t="s">
        <v>22</v>
      </c>
      <c r="H896" s="25">
        <v>45347</v>
      </c>
      <c r="I896" s="67">
        <v>600</v>
      </c>
      <c r="J896" s="40" t="s">
        <v>20</v>
      </c>
      <c r="K896" s="69"/>
    </row>
    <row r="897" customHeight="1" spans="1:11">
      <c r="A897" s="21">
        <v>893</v>
      </c>
      <c r="B897" s="67" t="s">
        <v>271</v>
      </c>
      <c r="C897" s="67" t="s">
        <v>885</v>
      </c>
      <c r="D897" s="67" t="s">
        <v>990</v>
      </c>
      <c r="E897" s="67" t="s">
        <v>17</v>
      </c>
      <c r="F897" s="67" t="s">
        <v>18</v>
      </c>
      <c r="G897" s="67" t="s">
        <v>22</v>
      </c>
      <c r="H897" s="25">
        <v>45332</v>
      </c>
      <c r="I897" s="67">
        <v>600</v>
      </c>
      <c r="J897" s="40" t="s">
        <v>20</v>
      </c>
      <c r="K897" s="69"/>
    </row>
    <row r="898" customHeight="1" spans="1:11">
      <c r="A898" s="21">
        <v>894</v>
      </c>
      <c r="B898" s="67" t="s">
        <v>271</v>
      </c>
      <c r="C898" s="67" t="s">
        <v>885</v>
      </c>
      <c r="D898" s="67" t="s">
        <v>991</v>
      </c>
      <c r="E898" s="67" t="s">
        <v>17</v>
      </c>
      <c r="F898" s="67" t="s">
        <v>18</v>
      </c>
      <c r="G898" s="67" t="s">
        <v>22</v>
      </c>
      <c r="H898" s="25">
        <v>45301</v>
      </c>
      <c r="I898" s="67">
        <v>600</v>
      </c>
      <c r="J898" s="40" t="s">
        <v>20</v>
      </c>
      <c r="K898" s="69"/>
    </row>
    <row r="899" customHeight="1" spans="1:11">
      <c r="A899" s="21">
        <v>895</v>
      </c>
      <c r="B899" s="67" t="s">
        <v>271</v>
      </c>
      <c r="C899" s="67" t="s">
        <v>885</v>
      </c>
      <c r="D899" s="67" t="s">
        <v>992</v>
      </c>
      <c r="E899" s="67" t="s">
        <v>17</v>
      </c>
      <c r="F899" s="67" t="s">
        <v>18</v>
      </c>
      <c r="G899" s="67" t="s">
        <v>22</v>
      </c>
      <c r="H899" s="25">
        <v>45292</v>
      </c>
      <c r="I899" s="67">
        <v>600</v>
      </c>
      <c r="J899" s="40" t="s">
        <v>20</v>
      </c>
      <c r="K899" s="69"/>
    </row>
    <row r="900" customHeight="1" spans="1:11">
      <c r="A900" s="21">
        <v>896</v>
      </c>
      <c r="B900" s="67" t="s">
        <v>271</v>
      </c>
      <c r="C900" s="67" t="s">
        <v>885</v>
      </c>
      <c r="D900" s="67" t="s">
        <v>993</v>
      </c>
      <c r="E900" s="67" t="s">
        <v>17</v>
      </c>
      <c r="F900" s="67" t="s">
        <v>18</v>
      </c>
      <c r="G900" s="67" t="s">
        <v>22</v>
      </c>
      <c r="H900" s="25">
        <v>45340</v>
      </c>
      <c r="I900" s="67">
        <v>600</v>
      </c>
      <c r="J900" s="40" t="s">
        <v>20</v>
      </c>
      <c r="K900" s="69"/>
    </row>
    <row r="901" customHeight="1" spans="1:11">
      <c r="A901" s="21">
        <v>897</v>
      </c>
      <c r="B901" s="67" t="s">
        <v>271</v>
      </c>
      <c r="C901" s="67" t="s">
        <v>885</v>
      </c>
      <c r="D901" s="67" t="s">
        <v>994</v>
      </c>
      <c r="E901" s="67" t="s">
        <v>17</v>
      </c>
      <c r="F901" s="67" t="s">
        <v>18</v>
      </c>
      <c r="G901" s="67" t="s">
        <v>22</v>
      </c>
      <c r="H901" s="25">
        <v>45337</v>
      </c>
      <c r="I901" s="67">
        <v>600</v>
      </c>
      <c r="J901" s="40" t="s">
        <v>20</v>
      </c>
      <c r="K901" s="69"/>
    </row>
    <row r="902" customHeight="1" spans="1:11">
      <c r="A902" s="21">
        <v>898</v>
      </c>
      <c r="B902" s="67" t="s">
        <v>271</v>
      </c>
      <c r="C902" s="67" t="s">
        <v>885</v>
      </c>
      <c r="D902" s="67" t="s">
        <v>995</v>
      </c>
      <c r="E902" s="67" t="s">
        <v>17</v>
      </c>
      <c r="F902" s="67" t="s">
        <v>18</v>
      </c>
      <c r="G902" s="67" t="s">
        <v>28</v>
      </c>
      <c r="H902" s="25">
        <v>45412</v>
      </c>
      <c r="I902" s="67">
        <v>800</v>
      </c>
      <c r="J902" s="40" t="s">
        <v>20</v>
      </c>
      <c r="K902" s="69"/>
    </row>
    <row r="903" customHeight="1" spans="1:11">
      <c r="A903" s="21">
        <v>899</v>
      </c>
      <c r="B903" s="67" t="s">
        <v>271</v>
      </c>
      <c r="C903" s="67" t="s">
        <v>885</v>
      </c>
      <c r="D903" s="67" t="s">
        <v>996</v>
      </c>
      <c r="E903" s="67" t="s">
        <v>17</v>
      </c>
      <c r="F903" s="67" t="s">
        <v>18</v>
      </c>
      <c r="G903" s="67" t="s">
        <v>22</v>
      </c>
      <c r="H903" s="25">
        <v>45350</v>
      </c>
      <c r="I903" s="67">
        <v>600</v>
      </c>
      <c r="J903" s="40" t="s">
        <v>20</v>
      </c>
      <c r="K903" s="69"/>
    </row>
    <row r="904" customHeight="1" spans="1:11">
      <c r="A904" s="21">
        <v>900</v>
      </c>
      <c r="B904" s="67" t="s">
        <v>271</v>
      </c>
      <c r="C904" s="67" t="s">
        <v>885</v>
      </c>
      <c r="D904" s="67" t="s">
        <v>997</v>
      </c>
      <c r="E904" s="67" t="s">
        <v>17</v>
      </c>
      <c r="F904" s="67" t="s">
        <v>18</v>
      </c>
      <c r="G904" s="67" t="s">
        <v>22</v>
      </c>
      <c r="H904" s="25">
        <v>45362</v>
      </c>
      <c r="I904" s="67">
        <v>600</v>
      </c>
      <c r="J904" s="40" t="s">
        <v>20</v>
      </c>
      <c r="K904" s="69"/>
    </row>
    <row r="905" customHeight="1" spans="1:11">
      <c r="A905" s="21">
        <v>901</v>
      </c>
      <c r="B905" s="67" t="s">
        <v>271</v>
      </c>
      <c r="C905" s="67" t="s">
        <v>885</v>
      </c>
      <c r="D905" s="67" t="s">
        <v>998</v>
      </c>
      <c r="E905" s="67" t="s">
        <v>17</v>
      </c>
      <c r="F905" s="67" t="s">
        <v>18</v>
      </c>
      <c r="G905" s="67" t="s">
        <v>22</v>
      </c>
      <c r="H905" s="25">
        <v>45391</v>
      </c>
      <c r="I905" s="67">
        <v>600</v>
      </c>
      <c r="J905" s="40" t="s">
        <v>20</v>
      </c>
      <c r="K905" s="69"/>
    </row>
    <row r="906" customHeight="1" spans="1:11">
      <c r="A906" s="21">
        <v>902</v>
      </c>
      <c r="B906" s="67" t="s">
        <v>271</v>
      </c>
      <c r="C906" s="67" t="s">
        <v>885</v>
      </c>
      <c r="D906" s="67" t="s">
        <v>999</v>
      </c>
      <c r="E906" s="67" t="s">
        <v>17</v>
      </c>
      <c r="F906" s="67" t="s">
        <v>18</v>
      </c>
      <c r="G906" s="67" t="s">
        <v>22</v>
      </c>
      <c r="H906" s="25">
        <v>45438</v>
      </c>
      <c r="I906" s="67">
        <v>600</v>
      </c>
      <c r="J906" s="40" t="s">
        <v>20</v>
      </c>
      <c r="K906" s="69"/>
    </row>
    <row r="907" customHeight="1" spans="1:11">
      <c r="A907" s="21">
        <v>903</v>
      </c>
      <c r="B907" s="67" t="s">
        <v>271</v>
      </c>
      <c r="C907" s="67" t="s">
        <v>885</v>
      </c>
      <c r="D907" s="67" t="s">
        <v>1000</v>
      </c>
      <c r="E907" s="67" t="s">
        <v>17</v>
      </c>
      <c r="F907" s="67" t="s">
        <v>18</v>
      </c>
      <c r="G907" s="67" t="s">
        <v>22</v>
      </c>
      <c r="H907" s="25">
        <v>45366</v>
      </c>
      <c r="I907" s="67">
        <v>600</v>
      </c>
      <c r="J907" s="40" t="s">
        <v>20</v>
      </c>
      <c r="K907" s="69"/>
    </row>
    <row r="908" customHeight="1" spans="1:11">
      <c r="A908" s="21">
        <v>904</v>
      </c>
      <c r="B908" s="67" t="s">
        <v>271</v>
      </c>
      <c r="C908" s="67" t="s">
        <v>885</v>
      </c>
      <c r="D908" s="67" t="s">
        <v>1001</v>
      </c>
      <c r="E908" s="67" t="s">
        <v>17</v>
      </c>
      <c r="F908" s="67" t="s">
        <v>18</v>
      </c>
      <c r="G908" s="67" t="s">
        <v>199</v>
      </c>
      <c r="H908" s="25">
        <v>45352</v>
      </c>
      <c r="I908" s="67">
        <v>800</v>
      </c>
      <c r="J908" s="40" t="s">
        <v>20</v>
      </c>
      <c r="K908" s="69"/>
    </row>
    <row r="909" customHeight="1" spans="1:11">
      <c r="A909" s="21">
        <v>905</v>
      </c>
      <c r="B909" s="67" t="s">
        <v>271</v>
      </c>
      <c r="C909" s="67" t="s">
        <v>885</v>
      </c>
      <c r="D909" s="67" t="s">
        <v>1002</v>
      </c>
      <c r="E909" s="67" t="s">
        <v>17</v>
      </c>
      <c r="F909" s="67" t="s">
        <v>18</v>
      </c>
      <c r="G909" s="67" t="s">
        <v>22</v>
      </c>
      <c r="H909" s="25">
        <v>45348</v>
      </c>
      <c r="I909" s="67">
        <v>600</v>
      </c>
      <c r="J909" s="40" t="s">
        <v>20</v>
      </c>
      <c r="K909" s="69"/>
    </row>
    <row r="910" customHeight="1" spans="1:11">
      <c r="A910" s="21">
        <v>906</v>
      </c>
      <c r="B910" s="67" t="s">
        <v>271</v>
      </c>
      <c r="C910" s="67" t="s">
        <v>885</v>
      </c>
      <c r="D910" s="67" t="s">
        <v>1003</v>
      </c>
      <c r="E910" s="67" t="s">
        <v>17</v>
      </c>
      <c r="F910" s="67" t="s">
        <v>18</v>
      </c>
      <c r="G910" s="67" t="s">
        <v>189</v>
      </c>
      <c r="H910" s="25">
        <v>45366</v>
      </c>
      <c r="I910" s="67">
        <v>800</v>
      </c>
      <c r="J910" s="40" t="s">
        <v>20</v>
      </c>
      <c r="K910" s="69"/>
    </row>
    <row r="911" customHeight="1" spans="1:11">
      <c r="A911" s="21">
        <v>907</v>
      </c>
      <c r="B911" s="67" t="s">
        <v>271</v>
      </c>
      <c r="C911" s="67" t="s">
        <v>885</v>
      </c>
      <c r="D911" s="67" t="s">
        <v>1004</v>
      </c>
      <c r="E911" s="67" t="s">
        <v>17</v>
      </c>
      <c r="F911" s="67" t="s">
        <v>18</v>
      </c>
      <c r="G911" s="67" t="s">
        <v>22</v>
      </c>
      <c r="H911" s="25">
        <v>45337</v>
      </c>
      <c r="I911" s="67">
        <v>600</v>
      </c>
      <c r="J911" s="40" t="s">
        <v>20</v>
      </c>
      <c r="K911" s="69"/>
    </row>
    <row r="912" customHeight="1" spans="1:11">
      <c r="A912" s="21">
        <v>908</v>
      </c>
      <c r="B912" s="67" t="s">
        <v>271</v>
      </c>
      <c r="C912" s="67" t="s">
        <v>885</v>
      </c>
      <c r="D912" s="67" t="s">
        <v>1005</v>
      </c>
      <c r="E912" s="67" t="s">
        <v>17</v>
      </c>
      <c r="F912" s="67" t="s">
        <v>18</v>
      </c>
      <c r="G912" s="67" t="s">
        <v>22</v>
      </c>
      <c r="H912" s="25">
        <v>45347</v>
      </c>
      <c r="I912" s="67">
        <v>600</v>
      </c>
      <c r="J912" s="40" t="s">
        <v>20</v>
      </c>
      <c r="K912" s="69"/>
    </row>
    <row r="913" customHeight="1" spans="1:11">
      <c r="A913" s="21">
        <v>909</v>
      </c>
      <c r="B913" s="67" t="s">
        <v>271</v>
      </c>
      <c r="C913" s="67" t="s">
        <v>885</v>
      </c>
      <c r="D913" s="67" t="s">
        <v>1006</v>
      </c>
      <c r="E913" s="67" t="s">
        <v>17</v>
      </c>
      <c r="F913" s="67" t="s">
        <v>18</v>
      </c>
      <c r="G913" s="67" t="s">
        <v>22</v>
      </c>
      <c r="H913" s="25">
        <v>45397</v>
      </c>
      <c r="I913" s="67">
        <v>600</v>
      </c>
      <c r="J913" s="40" t="s">
        <v>20</v>
      </c>
      <c r="K913" s="69"/>
    </row>
    <row r="914" customHeight="1" spans="1:11">
      <c r="A914" s="21">
        <v>910</v>
      </c>
      <c r="B914" s="67" t="s">
        <v>271</v>
      </c>
      <c r="C914" s="67" t="s">
        <v>885</v>
      </c>
      <c r="D914" s="67" t="s">
        <v>1007</v>
      </c>
      <c r="E914" s="67" t="s">
        <v>17</v>
      </c>
      <c r="F914" s="67" t="s">
        <v>18</v>
      </c>
      <c r="G914" s="67" t="s">
        <v>22</v>
      </c>
      <c r="H914" s="25">
        <v>45340</v>
      </c>
      <c r="I914" s="67">
        <v>600</v>
      </c>
      <c r="J914" s="40" t="s">
        <v>20</v>
      </c>
      <c r="K914" s="69"/>
    </row>
    <row r="915" customHeight="1" spans="1:11">
      <c r="A915" s="21">
        <v>911</v>
      </c>
      <c r="B915" s="67" t="s">
        <v>271</v>
      </c>
      <c r="C915" s="67" t="s">
        <v>885</v>
      </c>
      <c r="D915" s="67" t="s">
        <v>1008</v>
      </c>
      <c r="E915" s="67" t="s">
        <v>17</v>
      </c>
      <c r="F915" s="67" t="s">
        <v>18</v>
      </c>
      <c r="G915" s="67" t="s">
        <v>22</v>
      </c>
      <c r="H915" s="25">
        <v>45340</v>
      </c>
      <c r="I915" s="67">
        <v>600</v>
      </c>
      <c r="J915" s="40" t="s">
        <v>20</v>
      </c>
      <c r="K915" s="69"/>
    </row>
    <row r="916" customHeight="1" spans="1:11">
      <c r="A916" s="21">
        <v>912</v>
      </c>
      <c r="B916" s="67" t="s">
        <v>271</v>
      </c>
      <c r="C916" s="67" t="s">
        <v>885</v>
      </c>
      <c r="D916" s="67" t="s">
        <v>1009</v>
      </c>
      <c r="E916" s="67" t="s">
        <v>17</v>
      </c>
      <c r="F916" s="67" t="s">
        <v>18</v>
      </c>
      <c r="G916" s="67" t="s">
        <v>199</v>
      </c>
      <c r="H916" s="25">
        <v>45400</v>
      </c>
      <c r="I916" s="67">
        <v>800</v>
      </c>
      <c r="J916" s="40" t="s">
        <v>20</v>
      </c>
      <c r="K916" s="69"/>
    </row>
    <row r="917" customHeight="1" spans="1:11">
      <c r="A917" s="21">
        <v>913</v>
      </c>
      <c r="B917" s="67" t="s">
        <v>271</v>
      </c>
      <c r="C917" s="67" t="s">
        <v>885</v>
      </c>
      <c r="D917" s="67" t="s">
        <v>1010</v>
      </c>
      <c r="E917" s="67" t="s">
        <v>17</v>
      </c>
      <c r="F917" s="67" t="s">
        <v>18</v>
      </c>
      <c r="G917" s="67" t="s">
        <v>28</v>
      </c>
      <c r="H917" s="25">
        <v>45439</v>
      </c>
      <c r="I917" s="67">
        <v>800</v>
      </c>
      <c r="J917" s="40" t="s">
        <v>20</v>
      </c>
      <c r="K917" s="69"/>
    </row>
    <row r="918" customHeight="1" spans="1:11">
      <c r="A918" s="21">
        <v>914</v>
      </c>
      <c r="B918" s="67" t="s">
        <v>271</v>
      </c>
      <c r="C918" s="67" t="s">
        <v>885</v>
      </c>
      <c r="D918" s="67" t="s">
        <v>1011</v>
      </c>
      <c r="E918" s="67" t="s">
        <v>17</v>
      </c>
      <c r="F918" s="67" t="s">
        <v>18</v>
      </c>
      <c r="G918" s="67" t="s">
        <v>22</v>
      </c>
      <c r="H918" s="25">
        <v>45335</v>
      </c>
      <c r="I918" s="67">
        <v>600</v>
      </c>
      <c r="J918" s="40" t="s">
        <v>20</v>
      </c>
      <c r="K918" s="69"/>
    </row>
    <row r="919" customHeight="1" spans="1:11">
      <c r="A919" s="21">
        <v>915</v>
      </c>
      <c r="B919" s="67" t="s">
        <v>271</v>
      </c>
      <c r="C919" s="67" t="s">
        <v>885</v>
      </c>
      <c r="D919" s="67" t="s">
        <v>1012</v>
      </c>
      <c r="E919" s="67" t="s">
        <v>17</v>
      </c>
      <c r="F919" s="67" t="s">
        <v>18</v>
      </c>
      <c r="G919" s="67" t="s">
        <v>22</v>
      </c>
      <c r="H919" s="25">
        <v>45343</v>
      </c>
      <c r="I919" s="67">
        <v>600</v>
      </c>
      <c r="J919" s="40" t="s">
        <v>20</v>
      </c>
      <c r="K919" s="69"/>
    </row>
    <row r="920" customHeight="1" spans="1:11">
      <c r="A920" s="21">
        <v>916</v>
      </c>
      <c r="B920" s="67" t="s">
        <v>271</v>
      </c>
      <c r="C920" s="67" t="s">
        <v>885</v>
      </c>
      <c r="D920" s="67" t="s">
        <v>1013</v>
      </c>
      <c r="E920" s="67" t="s">
        <v>17</v>
      </c>
      <c r="F920" s="67" t="s">
        <v>18</v>
      </c>
      <c r="G920" s="67" t="s">
        <v>28</v>
      </c>
      <c r="H920" s="25">
        <v>45293</v>
      </c>
      <c r="I920" s="67">
        <v>800</v>
      </c>
      <c r="J920" s="40" t="s">
        <v>20</v>
      </c>
      <c r="K920" s="69"/>
    </row>
    <row r="921" customHeight="1" spans="1:11">
      <c r="A921" s="21">
        <v>917</v>
      </c>
      <c r="B921" s="67" t="s">
        <v>271</v>
      </c>
      <c r="C921" s="67" t="s">
        <v>885</v>
      </c>
      <c r="D921" s="67" t="s">
        <v>1014</v>
      </c>
      <c r="E921" s="67" t="s">
        <v>17</v>
      </c>
      <c r="F921" s="67" t="s">
        <v>18</v>
      </c>
      <c r="G921" s="67" t="s">
        <v>22</v>
      </c>
      <c r="H921" s="25">
        <v>45339</v>
      </c>
      <c r="I921" s="67">
        <v>600</v>
      </c>
      <c r="J921" s="40" t="s">
        <v>20</v>
      </c>
      <c r="K921" s="69"/>
    </row>
    <row r="922" customHeight="1" spans="1:11">
      <c r="A922" s="21">
        <v>918</v>
      </c>
      <c r="B922" s="67" t="s">
        <v>271</v>
      </c>
      <c r="C922" s="67" t="s">
        <v>885</v>
      </c>
      <c r="D922" s="67" t="s">
        <v>1015</v>
      </c>
      <c r="E922" s="67" t="s">
        <v>17</v>
      </c>
      <c r="F922" s="67" t="s">
        <v>18</v>
      </c>
      <c r="G922" s="67" t="s">
        <v>28</v>
      </c>
      <c r="H922" s="25">
        <v>45352</v>
      </c>
      <c r="I922" s="67">
        <v>800</v>
      </c>
      <c r="J922" s="40" t="s">
        <v>20</v>
      </c>
      <c r="K922" s="69"/>
    </row>
    <row r="923" customHeight="1" spans="1:11">
      <c r="A923" s="21">
        <v>919</v>
      </c>
      <c r="B923" s="67" t="s">
        <v>271</v>
      </c>
      <c r="C923" s="67" t="s">
        <v>885</v>
      </c>
      <c r="D923" s="67" t="s">
        <v>1016</v>
      </c>
      <c r="E923" s="67" t="s">
        <v>17</v>
      </c>
      <c r="F923" s="67" t="s">
        <v>18</v>
      </c>
      <c r="G923" s="67" t="s">
        <v>28</v>
      </c>
      <c r="H923" s="25">
        <v>45352</v>
      </c>
      <c r="I923" s="67">
        <v>800</v>
      </c>
      <c r="J923" s="40" t="s">
        <v>20</v>
      </c>
      <c r="K923" s="69"/>
    </row>
    <row r="924" customHeight="1" spans="1:11">
      <c r="A924" s="21">
        <v>920</v>
      </c>
      <c r="B924" s="67" t="s">
        <v>271</v>
      </c>
      <c r="C924" s="67" t="s">
        <v>885</v>
      </c>
      <c r="D924" s="67" t="s">
        <v>1017</v>
      </c>
      <c r="E924" s="67" t="s">
        <v>17</v>
      </c>
      <c r="F924" s="67" t="s">
        <v>18</v>
      </c>
      <c r="G924" s="67" t="s">
        <v>585</v>
      </c>
      <c r="H924" s="25">
        <v>45352</v>
      </c>
      <c r="I924" s="67">
        <v>800</v>
      </c>
      <c r="J924" s="40" t="s">
        <v>20</v>
      </c>
      <c r="K924" s="69"/>
    </row>
    <row r="925" customHeight="1" spans="1:11">
      <c r="A925" s="21">
        <v>921</v>
      </c>
      <c r="B925" s="67" t="s">
        <v>271</v>
      </c>
      <c r="C925" s="67" t="s">
        <v>885</v>
      </c>
      <c r="D925" s="67" t="s">
        <v>1018</v>
      </c>
      <c r="E925" s="67" t="s">
        <v>17</v>
      </c>
      <c r="F925" s="67" t="s">
        <v>18</v>
      </c>
      <c r="G925" s="67" t="s">
        <v>22</v>
      </c>
      <c r="H925" s="25">
        <v>45341</v>
      </c>
      <c r="I925" s="67">
        <v>600</v>
      </c>
      <c r="J925" s="40" t="s">
        <v>20</v>
      </c>
      <c r="K925" s="69"/>
    </row>
    <row r="926" customHeight="1" spans="1:11">
      <c r="A926" s="21">
        <v>922</v>
      </c>
      <c r="B926" s="67" t="s">
        <v>271</v>
      </c>
      <c r="C926" s="67" t="s">
        <v>885</v>
      </c>
      <c r="D926" s="67" t="s">
        <v>1019</v>
      </c>
      <c r="E926" s="67" t="s">
        <v>17</v>
      </c>
      <c r="F926" s="67" t="s">
        <v>18</v>
      </c>
      <c r="G926" s="67" t="s">
        <v>22</v>
      </c>
      <c r="H926" s="25">
        <v>45464</v>
      </c>
      <c r="I926" s="67">
        <v>600</v>
      </c>
      <c r="J926" s="40" t="s">
        <v>20</v>
      </c>
      <c r="K926" s="69"/>
    </row>
    <row r="927" customHeight="1" spans="1:11">
      <c r="A927" s="21">
        <v>923</v>
      </c>
      <c r="B927" s="67" t="s">
        <v>271</v>
      </c>
      <c r="C927" s="67" t="s">
        <v>885</v>
      </c>
      <c r="D927" s="67" t="s">
        <v>1020</v>
      </c>
      <c r="E927" s="67" t="s">
        <v>17</v>
      </c>
      <c r="F927" s="67" t="s">
        <v>18</v>
      </c>
      <c r="G927" s="67" t="s">
        <v>22</v>
      </c>
      <c r="H927" s="25">
        <v>45464</v>
      </c>
      <c r="I927" s="67">
        <v>600</v>
      </c>
      <c r="J927" s="40" t="s">
        <v>20</v>
      </c>
      <c r="K927" s="69"/>
    </row>
    <row r="928" customHeight="1" spans="1:11">
      <c r="A928" s="21">
        <v>924</v>
      </c>
      <c r="B928" s="67" t="s">
        <v>271</v>
      </c>
      <c r="C928" s="67" t="s">
        <v>885</v>
      </c>
      <c r="D928" s="67" t="s">
        <v>1021</v>
      </c>
      <c r="E928" s="67" t="s">
        <v>17</v>
      </c>
      <c r="F928" s="67" t="s">
        <v>18</v>
      </c>
      <c r="G928" s="67" t="s">
        <v>22</v>
      </c>
      <c r="H928" s="25">
        <v>45463</v>
      </c>
      <c r="I928" s="67">
        <v>600</v>
      </c>
      <c r="J928" s="40" t="s">
        <v>20</v>
      </c>
      <c r="K928" s="69"/>
    </row>
    <row r="929" customHeight="1" spans="1:11">
      <c r="A929" s="21">
        <v>925</v>
      </c>
      <c r="B929" s="67" t="s">
        <v>271</v>
      </c>
      <c r="C929" s="67" t="s">
        <v>885</v>
      </c>
      <c r="D929" s="67" t="s">
        <v>1022</v>
      </c>
      <c r="E929" s="67" t="s">
        <v>17</v>
      </c>
      <c r="F929" s="67" t="s">
        <v>18</v>
      </c>
      <c r="G929" s="67" t="s">
        <v>19</v>
      </c>
      <c r="H929" s="25">
        <v>45342</v>
      </c>
      <c r="I929" s="67">
        <v>800</v>
      </c>
      <c r="J929" s="40" t="s">
        <v>20</v>
      </c>
      <c r="K929" s="69"/>
    </row>
    <row r="930" customHeight="1" spans="1:11">
      <c r="A930" s="21">
        <v>926</v>
      </c>
      <c r="B930" s="67" t="s">
        <v>271</v>
      </c>
      <c r="C930" s="67" t="s">
        <v>885</v>
      </c>
      <c r="D930" s="67" t="s">
        <v>1023</v>
      </c>
      <c r="E930" s="67" t="s">
        <v>17</v>
      </c>
      <c r="F930" s="67" t="s">
        <v>18</v>
      </c>
      <c r="G930" s="67" t="s">
        <v>28</v>
      </c>
      <c r="H930" s="25">
        <v>45339</v>
      </c>
      <c r="I930" s="67">
        <v>800</v>
      </c>
      <c r="J930" s="40" t="s">
        <v>20</v>
      </c>
      <c r="K930" s="69"/>
    </row>
    <row r="931" customHeight="1" spans="1:11">
      <c r="A931" s="21">
        <v>927</v>
      </c>
      <c r="B931" s="67" t="s">
        <v>271</v>
      </c>
      <c r="C931" s="67" t="s">
        <v>885</v>
      </c>
      <c r="D931" s="67" t="s">
        <v>1024</v>
      </c>
      <c r="E931" s="67" t="s">
        <v>17</v>
      </c>
      <c r="F931" s="67" t="s">
        <v>18</v>
      </c>
      <c r="G931" s="67" t="s">
        <v>28</v>
      </c>
      <c r="H931" s="25">
        <v>45350</v>
      </c>
      <c r="I931" s="67">
        <v>800</v>
      </c>
      <c r="J931" s="40" t="s">
        <v>20</v>
      </c>
      <c r="K931" s="69"/>
    </row>
    <row r="932" customHeight="1" spans="1:11">
      <c r="A932" s="21">
        <v>928</v>
      </c>
      <c r="B932" s="67" t="s">
        <v>271</v>
      </c>
      <c r="C932" s="67" t="s">
        <v>885</v>
      </c>
      <c r="D932" s="67" t="s">
        <v>1025</v>
      </c>
      <c r="E932" s="67" t="s">
        <v>17</v>
      </c>
      <c r="F932" s="67" t="s">
        <v>18</v>
      </c>
      <c r="G932" s="67" t="s">
        <v>22</v>
      </c>
      <c r="H932" s="25">
        <v>45473</v>
      </c>
      <c r="I932" s="67">
        <v>600</v>
      </c>
      <c r="J932" s="40" t="s">
        <v>20</v>
      </c>
      <c r="K932" s="69"/>
    </row>
    <row r="933" customHeight="1" spans="1:11">
      <c r="A933" s="21">
        <v>929</v>
      </c>
      <c r="B933" s="67" t="s">
        <v>271</v>
      </c>
      <c r="C933" s="67" t="s">
        <v>885</v>
      </c>
      <c r="D933" s="67" t="s">
        <v>1026</v>
      </c>
      <c r="E933" s="67" t="s">
        <v>17</v>
      </c>
      <c r="F933" s="67" t="s">
        <v>18</v>
      </c>
      <c r="G933" s="67" t="s">
        <v>28</v>
      </c>
      <c r="H933" s="25">
        <v>45293</v>
      </c>
      <c r="I933" s="67">
        <v>800</v>
      </c>
      <c r="J933" s="40" t="s">
        <v>20</v>
      </c>
      <c r="K933" s="69"/>
    </row>
    <row r="934" customHeight="1" spans="1:11">
      <c r="A934" s="21">
        <v>930</v>
      </c>
      <c r="B934" s="67" t="s">
        <v>271</v>
      </c>
      <c r="C934" s="67" t="s">
        <v>885</v>
      </c>
      <c r="D934" s="67" t="s">
        <v>1027</v>
      </c>
      <c r="E934" s="67" t="s">
        <v>17</v>
      </c>
      <c r="F934" s="67" t="s">
        <v>18</v>
      </c>
      <c r="G934" s="67" t="s">
        <v>25</v>
      </c>
      <c r="H934" s="25">
        <v>45293</v>
      </c>
      <c r="I934" s="67">
        <v>800</v>
      </c>
      <c r="J934" s="40" t="s">
        <v>20</v>
      </c>
      <c r="K934" s="69"/>
    </row>
    <row r="935" customHeight="1" spans="1:11">
      <c r="A935" s="21">
        <v>931</v>
      </c>
      <c r="B935" s="67" t="s">
        <v>271</v>
      </c>
      <c r="C935" s="67" t="s">
        <v>723</v>
      </c>
      <c r="D935" s="67" t="s">
        <v>1028</v>
      </c>
      <c r="E935" s="67" t="s">
        <v>17</v>
      </c>
      <c r="F935" s="67" t="s">
        <v>18</v>
      </c>
      <c r="G935" s="67" t="s">
        <v>22</v>
      </c>
      <c r="H935" s="25">
        <v>45352</v>
      </c>
      <c r="I935" s="67">
        <v>600</v>
      </c>
      <c r="J935" s="40" t="s">
        <v>20</v>
      </c>
      <c r="K935" s="69"/>
    </row>
    <row r="936" customHeight="1" spans="1:11">
      <c r="A936" s="21">
        <v>932</v>
      </c>
      <c r="B936" s="67" t="s">
        <v>271</v>
      </c>
      <c r="C936" s="67" t="s">
        <v>453</v>
      </c>
      <c r="D936" s="67" t="s">
        <v>1029</v>
      </c>
      <c r="E936" s="67" t="s">
        <v>17</v>
      </c>
      <c r="F936" s="67" t="s">
        <v>18</v>
      </c>
      <c r="G936" s="67" t="s">
        <v>22</v>
      </c>
      <c r="H936" s="25">
        <v>45323</v>
      </c>
      <c r="I936" s="67">
        <v>600</v>
      </c>
      <c r="J936" s="40" t="s">
        <v>20</v>
      </c>
      <c r="K936" s="69"/>
    </row>
    <row r="937" customHeight="1" spans="1:11">
      <c r="A937" s="21">
        <v>933</v>
      </c>
      <c r="B937" s="67" t="s">
        <v>271</v>
      </c>
      <c r="C937" s="67" t="s">
        <v>321</v>
      </c>
      <c r="D937" s="67" t="s">
        <v>1030</v>
      </c>
      <c r="E937" s="67" t="s">
        <v>17</v>
      </c>
      <c r="F937" s="67" t="s">
        <v>18</v>
      </c>
      <c r="G937" s="67" t="s">
        <v>22</v>
      </c>
      <c r="H937" s="25">
        <v>45355</v>
      </c>
      <c r="I937" s="67">
        <v>600</v>
      </c>
      <c r="J937" s="40" t="s">
        <v>20</v>
      </c>
      <c r="K937" s="69"/>
    </row>
    <row r="938" customHeight="1" spans="1:11">
      <c r="A938" s="21">
        <v>934</v>
      </c>
      <c r="B938" s="67" t="s">
        <v>1031</v>
      </c>
      <c r="C938" s="67" t="s">
        <v>1032</v>
      </c>
      <c r="D938" s="67" t="s">
        <v>1033</v>
      </c>
      <c r="E938" s="67" t="s">
        <v>17</v>
      </c>
      <c r="F938" s="67" t="s">
        <v>18</v>
      </c>
      <c r="G938" s="67" t="s">
        <v>19</v>
      </c>
      <c r="H938" s="65">
        <v>45323</v>
      </c>
      <c r="I938" s="67">
        <v>800</v>
      </c>
      <c r="J938" s="40" t="s">
        <v>20</v>
      </c>
      <c r="K938" s="69"/>
    </row>
    <row r="939" customHeight="1" spans="1:11">
      <c r="A939" s="21">
        <v>935</v>
      </c>
      <c r="B939" s="67" t="s">
        <v>1031</v>
      </c>
      <c r="C939" s="67" t="s">
        <v>1032</v>
      </c>
      <c r="D939" s="21" t="s">
        <v>1034</v>
      </c>
      <c r="E939" s="67" t="s">
        <v>17</v>
      </c>
      <c r="F939" s="21" t="s">
        <v>18</v>
      </c>
      <c r="G939" s="21" t="s">
        <v>19</v>
      </c>
      <c r="H939" s="65">
        <v>45323</v>
      </c>
      <c r="I939" s="43">
        <v>800</v>
      </c>
      <c r="J939" s="40" t="s">
        <v>20</v>
      </c>
      <c r="K939" s="69"/>
    </row>
    <row r="940" customHeight="1" spans="1:11">
      <c r="A940" s="21">
        <v>936</v>
      </c>
      <c r="B940" s="67" t="s">
        <v>1031</v>
      </c>
      <c r="C940" s="67" t="s">
        <v>1032</v>
      </c>
      <c r="D940" s="21" t="s">
        <v>1035</v>
      </c>
      <c r="E940" s="67" t="s">
        <v>17</v>
      </c>
      <c r="F940" s="21" t="s">
        <v>18</v>
      </c>
      <c r="G940" s="21" t="s">
        <v>19</v>
      </c>
      <c r="H940" s="65">
        <v>45323</v>
      </c>
      <c r="I940" s="43">
        <v>800</v>
      </c>
      <c r="J940" s="40" t="s">
        <v>20</v>
      </c>
      <c r="K940" s="69"/>
    </row>
    <row r="941" customHeight="1" spans="1:11">
      <c r="A941" s="21">
        <v>937</v>
      </c>
      <c r="B941" s="67" t="s">
        <v>1031</v>
      </c>
      <c r="C941" s="67" t="s">
        <v>1032</v>
      </c>
      <c r="D941" s="21" t="s">
        <v>1036</v>
      </c>
      <c r="E941" s="67" t="s">
        <v>17</v>
      </c>
      <c r="F941" s="21" t="s">
        <v>18</v>
      </c>
      <c r="G941" s="21" t="s">
        <v>89</v>
      </c>
      <c r="H941" s="65">
        <v>45323</v>
      </c>
      <c r="I941" s="43">
        <f>IF(F941="是",VLOOKUP(G941,[89]Sheet2!A:C,3,FALSE),VLOOKUP(G941,[89]Sheet2!A:B,2,FALSE))</f>
        <v>800</v>
      </c>
      <c r="J941" s="40" t="s">
        <v>20</v>
      </c>
      <c r="K941" s="69"/>
    </row>
    <row r="942" customHeight="1" spans="1:11">
      <c r="A942" s="21">
        <v>938</v>
      </c>
      <c r="B942" s="67" t="s">
        <v>1031</v>
      </c>
      <c r="C942" s="67" t="s">
        <v>1032</v>
      </c>
      <c r="D942" s="48" t="s">
        <v>1037</v>
      </c>
      <c r="E942" s="67" t="s">
        <v>17</v>
      </c>
      <c r="F942" s="21" t="s">
        <v>18</v>
      </c>
      <c r="G942" s="21" t="s">
        <v>22</v>
      </c>
      <c r="H942" s="65">
        <v>45352</v>
      </c>
      <c r="I942" s="43">
        <f>IF(F942="是",VLOOKUP(G942,[109]Sheet2!A:C,3,FALSE),VLOOKUP(G942,[109]Sheet2!A:B,2,FALSE))</f>
        <v>600</v>
      </c>
      <c r="J942" s="40" t="s">
        <v>20</v>
      </c>
      <c r="K942" s="69"/>
    </row>
    <row r="943" customHeight="1" spans="1:11">
      <c r="A943" s="21">
        <v>939</v>
      </c>
      <c r="B943" s="67" t="s">
        <v>1031</v>
      </c>
      <c r="C943" s="67" t="s">
        <v>1032</v>
      </c>
      <c r="D943" s="21" t="s">
        <v>1038</v>
      </c>
      <c r="E943" s="67" t="s">
        <v>17</v>
      </c>
      <c r="F943" s="21" t="s">
        <v>18</v>
      </c>
      <c r="G943" s="21" t="s">
        <v>28</v>
      </c>
      <c r="H943" s="65">
        <v>45323</v>
      </c>
      <c r="I943" s="43">
        <f>IF(F943="是",VLOOKUP(G943,[109]Sheet2!A:C,3,FALSE),VLOOKUP(G943,[109]Sheet2!A:B,2,FALSE))</f>
        <v>800</v>
      </c>
      <c r="J943" s="40" t="s">
        <v>20</v>
      </c>
      <c r="K943" s="69"/>
    </row>
    <row r="944" customHeight="1" spans="1:11">
      <c r="A944" s="21">
        <v>940</v>
      </c>
      <c r="B944" s="67" t="s">
        <v>1031</v>
      </c>
      <c r="C944" s="67" t="s">
        <v>1032</v>
      </c>
      <c r="D944" s="21" t="s">
        <v>1039</v>
      </c>
      <c r="E944" s="67" t="s">
        <v>17</v>
      </c>
      <c r="F944" s="21" t="s">
        <v>18</v>
      </c>
      <c r="G944" s="21" t="s">
        <v>28</v>
      </c>
      <c r="H944" s="37">
        <v>45444</v>
      </c>
      <c r="I944" s="43">
        <f>IF(F944="是",VLOOKUP(G944,[109]Sheet2!A:C,3,FALSE),VLOOKUP(G944,[109]Sheet2!A:B,2,FALSE))</f>
        <v>800</v>
      </c>
      <c r="J944" s="40" t="s">
        <v>20</v>
      </c>
      <c r="K944" s="69"/>
    </row>
    <row r="945" customHeight="1" spans="1:11">
      <c r="A945" s="21">
        <v>941</v>
      </c>
      <c r="B945" s="67" t="s">
        <v>1031</v>
      </c>
      <c r="C945" s="67" t="s">
        <v>1032</v>
      </c>
      <c r="D945" s="21" t="s">
        <v>1040</v>
      </c>
      <c r="E945" s="67" t="s">
        <v>17</v>
      </c>
      <c r="F945" s="21" t="s">
        <v>18</v>
      </c>
      <c r="G945" s="21" t="s">
        <v>22</v>
      </c>
      <c r="H945" s="65">
        <v>45352</v>
      </c>
      <c r="I945" s="43">
        <f>IF(F945="是",VLOOKUP(G945,[109]Sheet2!A:C,3,FALSE),VLOOKUP(G945,[109]Sheet2!A:B,2,FALSE))</f>
        <v>600</v>
      </c>
      <c r="J945" s="40" t="s">
        <v>20</v>
      </c>
      <c r="K945" s="69"/>
    </row>
    <row r="946" customHeight="1" spans="1:11">
      <c r="A946" s="21">
        <v>942</v>
      </c>
      <c r="B946" s="67" t="s">
        <v>1031</v>
      </c>
      <c r="C946" s="67" t="s">
        <v>1032</v>
      </c>
      <c r="D946" s="21" t="s">
        <v>1041</v>
      </c>
      <c r="E946" s="67" t="s">
        <v>17</v>
      </c>
      <c r="F946" s="21" t="s">
        <v>18</v>
      </c>
      <c r="G946" s="21" t="s">
        <v>22</v>
      </c>
      <c r="H946" s="65">
        <v>45352</v>
      </c>
      <c r="I946" s="43">
        <f>IF(F946="是",VLOOKUP(G946,[109]Sheet2!A:C,3,FALSE),VLOOKUP(G946,[109]Sheet2!A:B,2,FALSE))</f>
        <v>600</v>
      </c>
      <c r="J946" s="40" t="s">
        <v>20</v>
      </c>
      <c r="K946" s="69"/>
    </row>
    <row r="947" customHeight="1" spans="1:11">
      <c r="A947" s="21">
        <v>943</v>
      </c>
      <c r="B947" s="67" t="s">
        <v>1031</v>
      </c>
      <c r="C947" s="67" t="s">
        <v>1032</v>
      </c>
      <c r="D947" s="21" t="s">
        <v>1042</v>
      </c>
      <c r="E947" s="67" t="s">
        <v>17</v>
      </c>
      <c r="F947" s="21" t="s">
        <v>18</v>
      </c>
      <c r="G947" s="21" t="s">
        <v>22</v>
      </c>
      <c r="H947" s="65">
        <v>45323</v>
      </c>
      <c r="I947" s="43">
        <f>IF(F947="是",VLOOKUP(G947,[90]Sheet2!A:C,3,FALSE),VLOOKUP(G947,[90]Sheet2!A:B,2,FALSE))</f>
        <v>600</v>
      </c>
      <c r="J947" s="40" t="s">
        <v>20</v>
      </c>
      <c r="K947" s="69"/>
    </row>
    <row r="948" customHeight="1" spans="1:11">
      <c r="A948" s="21">
        <v>944</v>
      </c>
      <c r="B948" s="67" t="s">
        <v>1031</v>
      </c>
      <c r="C948" s="67" t="s">
        <v>1032</v>
      </c>
      <c r="D948" s="21" t="s">
        <v>1043</v>
      </c>
      <c r="E948" s="67" t="s">
        <v>17</v>
      </c>
      <c r="F948" s="21" t="s">
        <v>18</v>
      </c>
      <c r="G948" s="21" t="s">
        <v>22</v>
      </c>
      <c r="H948" s="65">
        <v>45352</v>
      </c>
      <c r="I948" s="43">
        <f>IF(F948="是",VLOOKUP(G948,[90]Sheet2!A:C,3,FALSE),VLOOKUP(G948,[90]Sheet2!A:B,2,FALSE))</f>
        <v>600</v>
      </c>
      <c r="J948" s="40" t="s">
        <v>20</v>
      </c>
      <c r="K948" s="69"/>
    </row>
    <row r="949" customHeight="1" spans="1:11">
      <c r="A949" s="21">
        <v>945</v>
      </c>
      <c r="B949" s="67" t="s">
        <v>1031</v>
      </c>
      <c r="C949" s="67" t="s">
        <v>1032</v>
      </c>
      <c r="D949" s="21" t="s">
        <v>1044</v>
      </c>
      <c r="E949" s="67" t="s">
        <v>17</v>
      </c>
      <c r="F949" s="21" t="s">
        <v>18</v>
      </c>
      <c r="G949" s="21" t="s">
        <v>22</v>
      </c>
      <c r="H949" s="65">
        <v>45323</v>
      </c>
      <c r="I949" s="43">
        <f>IF(F949="是",VLOOKUP(G949,[91]Sheet2!A:C,3,FALSE),VLOOKUP(G949,[91]Sheet2!A:B,2,FALSE))</f>
        <v>600</v>
      </c>
      <c r="J949" s="40" t="s">
        <v>20</v>
      </c>
      <c r="K949" s="69"/>
    </row>
    <row r="950" customHeight="1" spans="1:11">
      <c r="A950" s="21">
        <v>946</v>
      </c>
      <c r="B950" s="67" t="s">
        <v>1031</v>
      </c>
      <c r="C950" s="67" t="s">
        <v>1032</v>
      </c>
      <c r="D950" s="21" t="s">
        <v>1045</v>
      </c>
      <c r="E950" s="67" t="s">
        <v>17</v>
      </c>
      <c r="F950" s="21" t="s">
        <v>18</v>
      </c>
      <c r="G950" s="21" t="s">
        <v>19</v>
      </c>
      <c r="H950" s="37">
        <v>45383</v>
      </c>
      <c r="I950" s="43">
        <f>IF(F950="是",VLOOKUP(G950,[91]Sheet2!A:C,3,FALSE),VLOOKUP(G950,[91]Sheet2!A:B,2,FALSE))</f>
        <v>800</v>
      </c>
      <c r="J950" s="40" t="s">
        <v>20</v>
      </c>
      <c r="K950" s="69"/>
    </row>
    <row r="951" customHeight="1" spans="1:11">
      <c r="A951" s="21">
        <v>947</v>
      </c>
      <c r="B951" s="67" t="s">
        <v>1031</v>
      </c>
      <c r="C951" s="67" t="s">
        <v>1032</v>
      </c>
      <c r="D951" s="21" t="s">
        <v>1046</v>
      </c>
      <c r="E951" s="67" t="s">
        <v>17</v>
      </c>
      <c r="F951" s="21" t="s">
        <v>18</v>
      </c>
      <c r="G951" s="21" t="s">
        <v>19</v>
      </c>
      <c r="H951" s="65">
        <v>45323</v>
      </c>
      <c r="I951" s="43">
        <f>IF(F951="是",VLOOKUP(G951,[91]Sheet2!A:C,3,FALSE),VLOOKUP(G951,[91]Sheet2!A:B,2,FALSE))</f>
        <v>800</v>
      </c>
      <c r="J951" s="40" t="s">
        <v>20</v>
      </c>
      <c r="K951" s="69"/>
    </row>
    <row r="952" customHeight="1" spans="1:11">
      <c r="A952" s="21">
        <v>948</v>
      </c>
      <c r="B952" s="67" t="s">
        <v>1031</v>
      </c>
      <c r="C952" s="67" t="s">
        <v>1032</v>
      </c>
      <c r="D952" s="48" t="s">
        <v>1047</v>
      </c>
      <c r="E952" s="67" t="s">
        <v>17</v>
      </c>
      <c r="F952" s="21" t="s">
        <v>18</v>
      </c>
      <c r="G952" s="21" t="s">
        <v>19</v>
      </c>
      <c r="H952" s="65">
        <v>45323</v>
      </c>
      <c r="I952" s="43">
        <f>IF(F952="是",VLOOKUP(G952,[91]Sheet2!A:C,3,FALSE),VLOOKUP(G952,[91]Sheet2!A:B,2,FALSE))</f>
        <v>800</v>
      </c>
      <c r="J952" s="40" t="s">
        <v>20</v>
      </c>
      <c r="K952" s="69"/>
    </row>
    <row r="953" customHeight="1" spans="1:11">
      <c r="A953" s="21">
        <v>949</v>
      </c>
      <c r="B953" s="67" t="s">
        <v>1031</v>
      </c>
      <c r="C953" s="67" t="s">
        <v>1032</v>
      </c>
      <c r="D953" s="21" t="s">
        <v>1048</v>
      </c>
      <c r="E953" s="67" t="s">
        <v>17</v>
      </c>
      <c r="F953" s="21" t="s">
        <v>18</v>
      </c>
      <c r="G953" s="21" t="s">
        <v>28</v>
      </c>
      <c r="H953" s="65">
        <v>45352</v>
      </c>
      <c r="I953" s="43">
        <f>IF(F953="是",VLOOKUP(G953,[109]Sheet2!A:C,3,FALSE),VLOOKUP(G953,[109]Sheet2!A:B,2,FALSE))</f>
        <v>800</v>
      </c>
      <c r="J953" s="40" t="s">
        <v>20</v>
      </c>
      <c r="K953" s="69"/>
    </row>
    <row r="954" customHeight="1" spans="1:11">
      <c r="A954" s="21">
        <v>950</v>
      </c>
      <c r="B954" s="67" t="s">
        <v>1031</v>
      </c>
      <c r="C954" s="67" t="s">
        <v>1032</v>
      </c>
      <c r="D954" s="21" t="s">
        <v>1049</v>
      </c>
      <c r="E954" s="67" t="s">
        <v>17</v>
      </c>
      <c r="F954" s="21" t="s">
        <v>18</v>
      </c>
      <c r="G954" s="21" t="s">
        <v>22</v>
      </c>
      <c r="H954" s="65">
        <v>45352</v>
      </c>
      <c r="I954" s="43">
        <f>IF(F954="是",VLOOKUP(G954,[109]Sheet2!A:C,3,FALSE),VLOOKUP(G954,[109]Sheet2!A:B,2,FALSE))</f>
        <v>600</v>
      </c>
      <c r="J954" s="40" t="s">
        <v>20</v>
      </c>
      <c r="K954" s="69"/>
    </row>
    <row r="955" customHeight="1" spans="1:11">
      <c r="A955" s="21">
        <v>951</v>
      </c>
      <c r="B955" s="67" t="s">
        <v>1031</v>
      </c>
      <c r="C955" s="67" t="s">
        <v>1032</v>
      </c>
      <c r="D955" s="21" t="s">
        <v>1050</v>
      </c>
      <c r="E955" s="67" t="s">
        <v>17</v>
      </c>
      <c r="F955" s="21" t="s">
        <v>18</v>
      </c>
      <c r="G955" s="21" t="s">
        <v>22</v>
      </c>
      <c r="H955" s="65">
        <v>45352</v>
      </c>
      <c r="I955" s="43">
        <f>IF(F955="是",VLOOKUP(G955,[109]Sheet2!A:C,3,FALSE),VLOOKUP(G955,[109]Sheet2!A:B,2,FALSE))</f>
        <v>600</v>
      </c>
      <c r="J955" s="40" t="s">
        <v>20</v>
      </c>
      <c r="K955" s="69"/>
    </row>
    <row r="956" customHeight="1" spans="1:11">
      <c r="A956" s="21">
        <v>952</v>
      </c>
      <c r="B956" s="67" t="s">
        <v>1031</v>
      </c>
      <c r="C956" s="67" t="s">
        <v>1032</v>
      </c>
      <c r="D956" s="21" t="s">
        <v>1051</v>
      </c>
      <c r="E956" s="67" t="s">
        <v>17</v>
      </c>
      <c r="F956" s="21" t="s">
        <v>18</v>
      </c>
      <c r="G956" s="21" t="s">
        <v>22</v>
      </c>
      <c r="H956" s="65">
        <v>45323</v>
      </c>
      <c r="I956" s="43">
        <f>IF(F956="是",VLOOKUP(G956,[109]Sheet2!A:C,3,FALSE),VLOOKUP(G956,[109]Sheet2!A:B,2,FALSE))</f>
        <v>600</v>
      </c>
      <c r="J956" s="40" t="s">
        <v>20</v>
      </c>
      <c r="K956" s="69"/>
    </row>
    <row r="957" customHeight="1" spans="1:11">
      <c r="A957" s="21">
        <v>953</v>
      </c>
      <c r="B957" s="67" t="s">
        <v>1031</v>
      </c>
      <c r="C957" s="67" t="s">
        <v>1032</v>
      </c>
      <c r="D957" s="21" t="s">
        <v>1052</v>
      </c>
      <c r="E957" s="67" t="s">
        <v>17</v>
      </c>
      <c r="F957" s="21" t="s">
        <v>18</v>
      </c>
      <c r="G957" s="21" t="s">
        <v>22</v>
      </c>
      <c r="H957" s="65">
        <v>45323</v>
      </c>
      <c r="I957" s="43">
        <f>IF(F957="是",VLOOKUP(G957,[109]Sheet2!A:C,3,FALSE),VLOOKUP(G957,[109]Sheet2!A:B,2,FALSE))</f>
        <v>600</v>
      </c>
      <c r="J957" s="40" t="s">
        <v>20</v>
      </c>
      <c r="K957" s="69"/>
    </row>
    <row r="958" customHeight="1" spans="1:11">
      <c r="A958" s="21">
        <v>954</v>
      </c>
      <c r="B958" s="67" t="s">
        <v>1031</v>
      </c>
      <c r="C958" s="67" t="s">
        <v>1032</v>
      </c>
      <c r="D958" s="21" t="s">
        <v>1053</v>
      </c>
      <c r="E958" s="67" t="s">
        <v>17</v>
      </c>
      <c r="F958" s="21" t="s">
        <v>18</v>
      </c>
      <c r="G958" s="21" t="s">
        <v>22</v>
      </c>
      <c r="H958" s="65">
        <v>45383</v>
      </c>
      <c r="I958" s="43">
        <f>IF(F958="是",VLOOKUP(G958,[109]Sheet2!A:C,3,FALSE),VLOOKUP(G958,[109]Sheet2!A:B,2,FALSE))</f>
        <v>600</v>
      </c>
      <c r="J958" s="40" t="s">
        <v>20</v>
      </c>
      <c r="K958" s="69"/>
    </row>
    <row r="959" customHeight="1" spans="1:11">
      <c r="A959" s="21">
        <v>955</v>
      </c>
      <c r="B959" s="67" t="s">
        <v>1031</v>
      </c>
      <c r="C959" s="67" t="s">
        <v>1032</v>
      </c>
      <c r="D959" s="21" t="s">
        <v>1054</v>
      </c>
      <c r="E959" s="67" t="s">
        <v>17</v>
      </c>
      <c r="F959" s="21" t="s">
        <v>18</v>
      </c>
      <c r="G959" s="21" t="s">
        <v>22</v>
      </c>
      <c r="H959" s="65">
        <v>45352</v>
      </c>
      <c r="I959" s="43">
        <f>IF(F959="是",VLOOKUP(G959,[109]Sheet2!A:C,3,FALSE),VLOOKUP(G959,[109]Sheet2!A:B,2,FALSE))</f>
        <v>600</v>
      </c>
      <c r="J959" s="40" t="s">
        <v>20</v>
      </c>
      <c r="K959" s="69"/>
    </row>
    <row r="960" customHeight="1" spans="1:11">
      <c r="A960" s="21">
        <v>956</v>
      </c>
      <c r="B960" s="67" t="s">
        <v>1031</v>
      </c>
      <c r="C960" s="67" t="s">
        <v>1032</v>
      </c>
      <c r="D960" s="21" t="s">
        <v>1055</v>
      </c>
      <c r="E960" s="67" t="s">
        <v>17</v>
      </c>
      <c r="F960" s="21" t="s">
        <v>18</v>
      </c>
      <c r="G960" s="21" t="s">
        <v>22</v>
      </c>
      <c r="H960" s="65">
        <v>45352</v>
      </c>
      <c r="I960" s="43">
        <f>IF(F960="是",VLOOKUP(G960,[109]Sheet2!A:C,3,FALSE),VLOOKUP(G960,[109]Sheet2!A:B,2,FALSE))</f>
        <v>600</v>
      </c>
      <c r="J960" s="40" t="s">
        <v>20</v>
      </c>
      <c r="K960" s="69"/>
    </row>
    <row r="961" s="6" customFormat="1" ht="32.25" customHeight="1" spans="1:11">
      <c r="A961" s="21">
        <v>957</v>
      </c>
      <c r="B961" s="67" t="s">
        <v>1031</v>
      </c>
      <c r="C961" s="67" t="s">
        <v>1032</v>
      </c>
      <c r="D961" s="67" t="s">
        <v>1056</v>
      </c>
      <c r="E961" s="67" t="s">
        <v>17</v>
      </c>
      <c r="F961" s="21" t="s">
        <v>18</v>
      </c>
      <c r="G961" s="21" t="s">
        <v>28</v>
      </c>
      <c r="H961" s="37">
        <v>45292</v>
      </c>
      <c r="I961" s="43">
        <f>IF(F961="是",VLOOKUP(G961,[109]Sheet2!A:C,3,FALSE),VLOOKUP(G961,[109]Sheet2!A:B,2,FALSE))</f>
        <v>800</v>
      </c>
      <c r="J961" s="40" t="s">
        <v>20</v>
      </c>
      <c r="K961" s="44"/>
    </row>
    <row r="962" customHeight="1" spans="1:11">
      <c r="A962" s="21">
        <v>958</v>
      </c>
      <c r="B962" s="67" t="s">
        <v>1031</v>
      </c>
      <c r="C962" s="67" t="s">
        <v>1032</v>
      </c>
      <c r="D962" s="67" t="s">
        <v>1057</v>
      </c>
      <c r="E962" s="67" t="s">
        <v>17</v>
      </c>
      <c r="F962" s="21" t="s">
        <v>18</v>
      </c>
      <c r="G962" s="21" t="s">
        <v>22</v>
      </c>
      <c r="H962" s="37">
        <v>45474</v>
      </c>
      <c r="I962" s="43">
        <f>IF(F962="是",VLOOKUP(G962,[109]Sheet2!A:C,3,FALSE),VLOOKUP(G962,[109]Sheet2!A:B,2,FALSE))</f>
        <v>600</v>
      </c>
      <c r="J962" s="40" t="s">
        <v>20</v>
      </c>
      <c r="K962" s="69"/>
    </row>
    <row r="963" customHeight="1" spans="1:11">
      <c r="A963" s="21">
        <v>959</v>
      </c>
      <c r="B963" s="67" t="s">
        <v>1031</v>
      </c>
      <c r="C963" s="67" t="s">
        <v>1032</v>
      </c>
      <c r="D963" s="21" t="s">
        <v>1058</v>
      </c>
      <c r="E963" s="67" t="s">
        <v>17</v>
      </c>
      <c r="F963" s="21" t="s">
        <v>18</v>
      </c>
      <c r="G963" s="21" t="s">
        <v>22</v>
      </c>
      <c r="H963" s="65">
        <v>45352</v>
      </c>
      <c r="I963" s="43">
        <f>IF(F963="是",VLOOKUP(G963,[109]Sheet2!A:C,3,FALSE),VLOOKUP(G963,[109]Sheet2!A:B,2,FALSE))</f>
        <v>600</v>
      </c>
      <c r="J963" s="40" t="s">
        <v>20</v>
      </c>
      <c r="K963" s="69"/>
    </row>
    <row r="964" customHeight="1" spans="1:11">
      <c r="A964" s="21">
        <v>960</v>
      </c>
      <c r="B964" s="67" t="s">
        <v>1031</v>
      </c>
      <c r="C964" s="67" t="s">
        <v>1032</v>
      </c>
      <c r="D964" s="21" t="s">
        <v>1059</v>
      </c>
      <c r="E964" s="67" t="s">
        <v>17</v>
      </c>
      <c r="F964" s="21" t="s">
        <v>18</v>
      </c>
      <c r="G964" s="21" t="s">
        <v>22</v>
      </c>
      <c r="H964" s="65">
        <v>45323</v>
      </c>
      <c r="I964" s="43">
        <f>IF(F964="是",VLOOKUP(G964,[109]Sheet2!A:C,3,FALSE),VLOOKUP(G964,[109]Sheet2!A:B,2,FALSE))</f>
        <v>600</v>
      </c>
      <c r="J964" s="40" t="s">
        <v>20</v>
      </c>
      <c r="K964" s="69"/>
    </row>
    <row r="965" customHeight="1" spans="1:11">
      <c r="A965" s="21">
        <v>961</v>
      </c>
      <c r="B965" s="67" t="s">
        <v>1031</v>
      </c>
      <c r="C965" s="67" t="s">
        <v>1032</v>
      </c>
      <c r="D965" s="21" t="s">
        <v>1060</v>
      </c>
      <c r="E965" s="67" t="s">
        <v>17</v>
      </c>
      <c r="F965" s="21" t="s">
        <v>18</v>
      </c>
      <c r="G965" s="21" t="s">
        <v>22</v>
      </c>
      <c r="H965" s="65">
        <v>45323</v>
      </c>
      <c r="I965" s="43">
        <f>IF(F965="是",VLOOKUP(G965,[109]Sheet2!A:C,3,FALSE),VLOOKUP(G965,[109]Sheet2!A:B,2,FALSE))</f>
        <v>600</v>
      </c>
      <c r="J965" s="40" t="s">
        <v>20</v>
      </c>
      <c r="K965" s="69"/>
    </row>
    <row r="966" customHeight="1" spans="1:11">
      <c r="A966" s="21">
        <v>962</v>
      </c>
      <c r="B966" s="67" t="s">
        <v>1031</v>
      </c>
      <c r="C966" s="67" t="s">
        <v>1032</v>
      </c>
      <c r="D966" s="21" t="s">
        <v>1061</v>
      </c>
      <c r="E966" s="67" t="s">
        <v>17</v>
      </c>
      <c r="F966" s="21" t="s">
        <v>18</v>
      </c>
      <c r="G966" s="21" t="s">
        <v>22</v>
      </c>
      <c r="H966" s="65">
        <v>45323</v>
      </c>
      <c r="I966" s="43">
        <f>IF(F966="是",VLOOKUP(G966,[109]Sheet2!A:C,3,FALSE),VLOOKUP(G966,[109]Sheet2!A:B,2,FALSE))</f>
        <v>600</v>
      </c>
      <c r="J966" s="40" t="s">
        <v>20</v>
      </c>
      <c r="K966" s="69"/>
    </row>
    <row r="967" customHeight="1" spans="1:11">
      <c r="A967" s="21">
        <v>963</v>
      </c>
      <c r="B967" s="67" t="s">
        <v>1031</v>
      </c>
      <c r="C967" s="67" t="s">
        <v>1032</v>
      </c>
      <c r="D967" s="21" t="s">
        <v>1062</v>
      </c>
      <c r="E967" s="67" t="s">
        <v>17</v>
      </c>
      <c r="F967" s="21" t="s">
        <v>18</v>
      </c>
      <c r="G967" s="21" t="s">
        <v>22</v>
      </c>
      <c r="H967" s="65">
        <v>45323</v>
      </c>
      <c r="I967" s="43">
        <f>IF(F967="是",VLOOKUP(G967,[109]Sheet2!A:C,3,FALSE),VLOOKUP(G967,[109]Sheet2!A:B,2,FALSE))</f>
        <v>600</v>
      </c>
      <c r="J967" s="40" t="s">
        <v>20</v>
      </c>
      <c r="K967" s="69"/>
    </row>
    <row r="968" customHeight="1" spans="1:11">
      <c r="A968" s="21">
        <v>964</v>
      </c>
      <c r="B968" s="67" t="s">
        <v>1031</v>
      </c>
      <c r="C968" s="67" t="s">
        <v>1032</v>
      </c>
      <c r="D968" s="21" t="s">
        <v>1063</v>
      </c>
      <c r="E968" s="67" t="s">
        <v>17</v>
      </c>
      <c r="F968" s="21" t="s">
        <v>18</v>
      </c>
      <c r="G968" s="21" t="s">
        <v>22</v>
      </c>
      <c r="H968" s="65">
        <v>45383</v>
      </c>
      <c r="I968" s="43">
        <f>IF(F968="是",VLOOKUP(G968,[109]Sheet2!A:C,3,FALSE),VLOOKUP(G968,[109]Sheet2!A:B,2,FALSE))</f>
        <v>600</v>
      </c>
      <c r="J968" s="40" t="s">
        <v>20</v>
      </c>
      <c r="K968" s="69"/>
    </row>
    <row r="969" customHeight="1" spans="1:11">
      <c r="A969" s="21">
        <v>965</v>
      </c>
      <c r="B969" s="67" t="s">
        <v>1031</v>
      </c>
      <c r="C969" s="67" t="s">
        <v>1032</v>
      </c>
      <c r="D969" s="21" t="s">
        <v>1064</v>
      </c>
      <c r="E969" s="67" t="s">
        <v>17</v>
      </c>
      <c r="F969" s="21" t="s">
        <v>18</v>
      </c>
      <c r="G969" s="21" t="s">
        <v>22</v>
      </c>
      <c r="H969" s="65">
        <v>45383</v>
      </c>
      <c r="I969" s="43">
        <f>IF(F969="是",VLOOKUP(G969,[109]Sheet2!A:C,3,FALSE),VLOOKUP(G969,[109]Sheet2!A:B,2,FALSE))</f>
        <v>600</v>
      </c>
      <c r="J969" s="40" t="s">
        <v>20</v>
      </c>
      <c r="K969" s="69"/>
    </row>
    <row r="970" customHeight="1" spans="1:11">
      <c r="A970" s="21">
        <v>966</v>
      </c>
      <c r="B970" s="67" t="s">
        <v>1031</v>
      </c>
      <c r="C970" s="67" t="s">
        <v>1032</v>
      </c>
      <c r="D970" s="21" t="s">
        <v>1065</v>
      </c>
      <c r="E970" s="67" t="s">
        <v>17</v>
      </c>
      <c r="F970" s="21" t="s">
        <v>18</v>
      </c>
      <c r="G970" s="21" t="s">
        <v>22</v>
      </c>
      <c r="H970" s="37">
        <v>45474</v>
      </c>
      <c r="I970" s="43">
        <f>IF(F970="是",VLOOKUP(G970,[109]Sheet2!A:C,3,FALSE),VLOOKUP(G970,[109]Sheet2!A:B,2,FALSE))</f>
        <v>600</v>
      </c>
      <c r="J970" s="40" t="s">
        <v>20</v>
      </c>
      <c r="K970" s="69"/>
    </row>
    <row r="971" customHeight="1" spans="1:11">
      <c r="A971" s="21">
        <v>967</v>
      </c>
      <c r="B971" s="67" t="s">
        <v>1031</v>
      </c>
      <c r="C971" s="67" t="s">
        <v>1032</v>
      </c>
      <c r="D971" s="22" t="s">
        <v>1066</v>
      </c>
      <c r="E971" s="67" t="s">
        <v>17</v>
      </c>
      <c r="F971" s="21" t="s">
        <v>18</v>
      </c>
      <c r="G971" s="21" t="s">
        <v>22</v>
      </c>
      <c r="H971" s="37">
        <v>45292</v>
      </c>
      <c r="I971" s="43">
        <f>IF(F971="是",VLOOKUP(G971,[109]Sheet2!A:C,3,FALSE),VLOOKUP(G971,[109]Sheet2!A:B,2,FALSE))</f>
        <v>600</v>
      </c>
      <c r="J971" s="40" t="s">
        <v>20</v>
      </c>
      <c r="K971" s="69"/>
    </row>
    <row r="972" customHeight="1" spans="1:11">
      <c r="A972" s="21">
        <v>968</v>
      </c>
      <c r="B972" s="67" t="s">
        <v>1031</v>
      </c>
      <c r="C972" s="67" t="s">
        <v>1032</v>
      </c>
      <c r="D972" s="21" t="s">
        <v>1067</v>
      </c>
      <c r="E972" s="67" t="s">
        <v>17</v>
      </c>
      <c r="F972" s="21" t="s">
        <v>18</v>
      </c>
      <c r="G972" s="21" t="s">
        <v>22</v>
      </c>
      <c r="H972" s="65">
        <v>45323</v>
      </c>
      <c r="I972" s="43">
        <f>IF(F972="是",VLOOKUP(G972,[109]Sheet2!A:C,3,FALSE),VLOOKUP(G972,[109]Sheet2!A:B,2,FALSE))</f>
        <v>600</v>
      </c>
      <c r="J972" s="40" t="s">
        <v>20</v>
      </c>
      <c r="K972" s="69"/>
    </row>
    <row r="973" customHeight="1" spans="1:11">
      <c r="A973" s="21">
        <v>969</v>
      </c>
      <c r="B973" s="67" t="s">
        <v>1031</v>
      </c>
      <c r="C973" s="67" t="s">
        <v>1032</v>
      </c>
      <c r="D973" s="21" t="s">
        <v>1068</v>
      </c>
      <c r="E973" s="67" t="s">
        <v>17</v>
      </c>
      <c r="F973" s="21" t="s">
        <v>18</v>
      </c>
      <c r="G973" s="21" t="s">
        <v>22</v>
      </c>
      <c r="H973" s="65">
        <v>45323</v>
      </c>
      <c r="I973" s="43">
        <f>IF(F973="是",VLOOKUP(G973,[109]Sheet2!A:C,3,FALSE),VLOOKUP(G973,[109]Sheet2!A:B,2,FALSE))</f>
        <v>600</v>
      </c>
      <c r="J973" s="40" t="s">
        <v>20</v>
      </c>
      <c r="K973" s="69"/>
    </row>
    <row r="974" customHeight="1" spans="1:11">
      <c r="A974" s="21">
        <v>970</v>
      </c>
      <c r="B974" s="67" t="s">
        <v>1031</v>
      </c>
      <c r="C974" s="67" t="s">
        <v>1032</v>
      </c>
      <c r="D974" s="21" t="s">
        <v>1069</v>
      </c>
      <c r="E974" s="67" t="s">
        <v>17</v>
      </c>
      <c r="F974" s="21" t="s">
        <v>18</v>
      </c>
      <c r="G974" s="21" t="s">
        <v>22</v>
      </c>
      <c r="H974" s="65">
        <v>45352</v>
      </c>
      <c r="I974" s="43">
        <f>IF(F974="是",VLOOKUP(G974,[109]Sheet2!A:C,3,FALSE),VLOOKUP(G974,[109]Sheet2!A:B,2,FALSE))</f>
        <v>600</v>
      </c>
      <c r="J974" s="40" t="s">
        <v>20</v>
      </c>
      <c r="K974" s="69"/>
    </row>
    <row r="975" customHeight="1" spans="1:11">
      <c r="A975" s="21">
        <v>971</v>
      </c>
      <c r="B975" s="67" t="s">
        <v>1031</v>
      </c>
      <c r="C975" s="67" t="s">
        <v>1032</v>
      </c>
      <c r="D975" s="21" t="s">
        <v>1070</v>
      </c>
      <c r="E975" s="67" t="s">
        <v>17</v>
      </c>
      <c r="F975" s="21" t="s">
        <v>18</v>
      </c>
      <c r="G975" s="21" t="s">
        <v>22</v>
      </c>
      <c r="H975" s="65">
        <v>45352</v>
      </c>
      <c r="I975" s="43">
        <f>IF(F975="是",VLOOKUP(G975,[109]Sheet2!A:C,3,FALSE),VLOOKUP(G975,[109]Sheet2!A:B,2,FALSE))</f>
        <v>600</v>
      </c>
      <c r="J975" s="40" t="s">
        <v>20</v>
      </c>
      <c r="K975" s="69"/>
    </row>
    <row r="976" customHeight="1" spans="1:11">
      <c r="A976" s="21">
        <v>972</v>
      </c>
      <c r="B976" s="67" t="s">
        <v>1031</v>
      </c>
      <c r="C976" s="67" t="s">
        <v>1032</v>
      </c>
      <c r="D976" s="21" t="s">
        <v>1071</v>
      </c>
      <c r="E976" s="67" t="s">
        <v>17</v>
      </c>
      <c r="F976" s="21" t="s">
        <v>18</v>
      </c>
      <c r="G976" s="21" t="s">
        <v>22</v>
      </c>
      <c r="H976" s="37">
        <v>45292</v>
      </c>
      <c r="I976" s="43">
        <f>IF(F976="是",VLOOKUP(G976,[109]Sheet2!A:C,3,FALSE),VLOOKUP(G976,[109]Sheet2!A:B,2,FALSE))</f>
        <v>600</v>
      </c>
      <c r="J976" s="40" t="s">
        <v>20</v>
      </c>
      <c r="K976" s="69"/>
    </row>
    <row r="977" customHeight="1" spans="1:11">
      <c r="A977" s="21">
        <v>973</v>
      </c>
      <c r="B977" s="67" t="s">
        <v>1031</v>
      </c>
      <c r="C977" s="67" t="s">
        <v>1032</v>
      </c>
      <c r="D977" s="22" t="s">
        <v>1072</v>
      </c>
      <c r="E977" s="67" t="s">
        <v>17</v>
      </c>
      <c r="F977" s="21" t="s">
        <v>18</v>
      </c>
      <c r="G977" s="21" t="s">
        <v>19</v>
      </c>
      <c r="H977" s="65">
        <v>45323</v>
      </c>
      <c r="I977" s="43">
        <f>IF(F977="是",VLOOKUP(G977,[109]Sheet2!A:C,3,FALSE),VLOOKUP(G977,[109]Sheet2!A:B,2,FALSE))</f>
        <v>800</v>
      </c>
      <c r="J977" s="40" t="s">
        <v>20</v>
      </c>
      <c r="K977" s="69"/>
    </row>
    <row r="978" customHeight="1" spans="1:11">
      <c r="A978" s="21">
        <v>974</v>
      </c>
      <c r="B978" s="67" t="s">
        <v>1031</v>
      </c>
      <c r="C978" s="67" t="s">
        <v>1032</v>
      </c>
      <c r="D978" s="22" t="s">
        <v>1073</v>
      </c>
      <c r="E978" s="67" t="s">
        <v>17</v>
      </c>
      <c r="F978" s="21" t="s">
        <v>18</v>
      </c>
      <c r="G978" s="21" t="s">
        <v>22</v>
      </c>
      <c r="H978" s="65">
        <v>45323</v>
      </c>
      <c r="I978" s="43">
        <f>IF(F978="是",VLOOKUP(G978,[109]Sheet2!A:C,3,FALSE),VLOOKUP(G978,[109]Sheet2!A:B,2,FALSE))</f>
        <v>600</v>
      </c>
      <c r="J978" s="40" t="s">
        <v>20</v>
      </c>
      <c r="K978" s="69"/>
    </row>
    <row r="979" customHeight="1" spans="1:11">
      <c r="A979" s="21">
        <v>975</v>
      </c>
      <c r="B979" s="67" t="s">
        <v>1031</v>
      </c>
      <c r="C979" s="67" t="s">
        <v>1032</v>
      </c>
      <c r="D979" s="22" t="s">
        <v>1074</v>
      </c>
      <c r="E979" s="67" t="s">
        <v>17</v>
      </c>
      <c r="F979" s="21" t="s">
        <v>18</v>
      </c>
      <c r="G979" s="21" t="s">
        <v>22</v>
      </c>
      <c r="H979" s="65">
        <v>45323</v>
      </c>
      <c r="I979" s="43">
        <f>IF(F979="是",VLOOKUP(G979,[109]Sheet2!A:C,3,FALSE),VLOOKUP(G979,[109]Sheet2!A:B,2,FALSE))</f>
        <v>600</v>
      </c>
      <c r="J979" s="40" t="s">
        <v>20</v>
      </c>
      <c r="K979" s="69"/>
    </row>
    <row r="980" customHeight="1" spans="1:11">
      <c r="A980" s="21">
        <v>976</v>
      </c>
      <c r="B980" s="67" t="s">
        <v>1031</v>
      </c>
      <c r="C980" s="67" t="s">
        <v>1032</v>
      </c>
      <c r="D980" s="21" t="s">
        <v>1075</v>
      </c>
      <c r="E980" s="67" t="s">
        <v>17</v>
      </c>
      <c r="F980" s="21" t="s">
        <v>18</v>
      </c>
      <c r="G980" s="21" t="s">
        <v>28</v>
      </c>
      <c r="H980" s="65">
        <v>45323</v>
      </c>
      <c r="I980" s="43">
        <f>IF(F980="是",VLOOKUP(G980,[109]Sheet2!A:C,3,FALSE),VLOOKUP(G980,[109]Sheet2!A:B,2,FALSE))</f>
        <v>800</v>
      </c>
      <c r="J980" s="40" t="s">
        <v>20</v>
      </c>
      <c r="K980" s="69"/>
    </row>
    <row r="981" customHeight="1" spans="1:11">
      <c r="A981" s="21">
        <v>977</v>
      </c>
      <c r="B981" s="67" t="s">
        <v>1031</v>
      </c>
      <c r="C981" s="67" t="s">
        <v>1032</v>
      </c>
      <c r="D981" s="21" t="s">
        <v>1076</v>
      </c>
      <c r="E981" s="67" t="s">
        <v>17</v>
      </c>
      <c r="F981" s="21" t="s">
        <v>18</v>
      </c>
      <c r="G981" s="21" t="s">
        <v>22</v>
      </c>
      <c r="H981" s="65">
        <v>45323</v>
      </c>
      <c r="I981" s="43">
        <f>IF(F981="是",VLOOKUP(G981,[109]Sheet2!A:C,3,FALSE),VLOOKUP(G981,[109]Sheet2!A:B,2,FALSE))</f>
        <v>600</v>
      </c>
      <c r="J981" s="40" t="s">
        <v>20</v>
      </c>
      <c r="K981" s="69"/>
    </row>
    <row r="982" customHeight="1" spans="1:11">
      <c r="A982" s="21">
        <v>978</v>
      </c>
      <c r="B982" s="67" t="s">
        <v>1031</v>
      </c>
      <c r="C982" s="67" t="s">
        <v>1032</v>
      </c>
      <c r="D982" s="21" t="s">
        <v>1077</v>
      </c>
      <c r="E982" s="67" t="s">
        <v>17</v>
      </c>
      <c r="F982" s="21" t="s">
        <v>18</v>
      </c>
      <c r="G982" s="21" t="s">
        <v>22</v>
      </c>
      <c r="H982" s="65">
        <v>45323</v>
      </c>
      <c r="I982" s="43">
        <f>IF(F982="是",VLOOKUP(G982,[109]Sheet2!A:C,3,FALSE),VLOOKUP(G982,[109]Sheet2!A:B,2,FALSE))</f>
        <v>600</v>
      </c>
      <c r="J982" s="40" t="s">
        <v>20</v>
      </c>
      <c r="K982" s="69"/>
    </row>
    <row r="983" customHeight="1" spans="1:11">
      <c r="A983" s="21">
        <v>979</v>
      </c>
      <c r="B983" s="67" t="s">
        <v>1031</v>
      </c>
      <c r="C983" s="67" t="s">
        <v>1032</v>
      </c>
      <c r="D983" s="21" t="s">
        <v>1078</v>
      </c>
      <c r="E983" s="67" t="s">
        <v>17</v>
      </c>
      <c r="F983" s="21" t="s">
        <v>18</v>
      </c>
      <c r="G983" s="21" t="s">
        <v>28</v>
      </c>
      <c r="H983" s="37">
        <v>45474</v>
      </c>
      <c r="I983" s="43">
        <f>IF(F983="是",VLOOKUP(G983,[109]Sheet2!A:C,3,FALSE),VLOOKUP(G983,[109]Sheet2!A:B,2,FALSE))</f>
        <v>800</v>
      </c>
      <c r="J983" s="40" t="s">
        <v>20</v>
      </c>
      <c r="K983" s="69"/>
    </row>
    <row r="984" customHeight="1" spans="1:11">
      <c r="A984" s="21">
        <v>980</v>
      </c>
      <c r="B984" s="67" t="s">
        <v>1031</v>
      </c>
      <c r="C984" s="67" t="s">
        <v>1032</v>
      </c>
      <c r="D984" s="48" t="s">
        <v>1079</v>
      </c>
      <c r="E984" s="67" t="s">
        <v>17</v>
      </c>
      <c r="F984" s="21" t="s">
        <v>18</v>
      </c>
      <c r="G984" s="21" t="s">
        <v>22</v>
      </c>
      <c r="H984" s="65">
        <v>45352</v>
      </c>
      <c r="I984" s="43">
        <f>IF(F984="是",VLOOKUP(G984,[109]Sheet2!A:C,3,FALSE),VLOOKUP(G984,[109]Sheet2!A:B,2,FALSE))</f>
        <v>600</v>
      </c>
      <c r="J984" s="40" t="s">
        <v>20</v>
      </c>
      <c r="K984" s="69"/>
    </row>
    <row r="985" customHeight="1" spans="1:11">
      <c r="A985" s="21">
        <v>981</v>
      </c>
      <c r="B985" s="67" t="s">
        <v>1031</v>
      </c>
      <c r="C985" s="67" t="s">
        <v>1032</v>
      </c>
      <c r="D985" s="21" t="s">
        <v>1080</v>
      </c>
      <c r="E985" s="67" t="s">
        <v>17</v>
      </c>
      <c r="F985" s="21" t="s">
        <v>18</v>
      </c>
      <c r="G985" s="21" t="s">
        <v>28</v>
      </c>
      <c r="H985" s="65">
        <v>45323</v>
      </c>
      <c r="I985" s="43">
        <f>IF(F985="是",VLOOKUP(G985,[109]Sheet2!A:C,3,FALSE),VLOOKUP(G985,[109]Sheet2!A:B,2,FALSE))</f>
        <v>800</v>
      </c>
      <c r="J985" s="40" t="s">
        <v>20</v>
      </c>
      <c r="K985" s="69"/>
    </row>
    <row r="986" customHeight="1" spans="1:11">
      <c r="A986" s="21">
        <v>982</v>
      </c>
      <c r="B986" s="67" t="s">
        <v>1031</v>
      </c>
      <c r="C986" s="67" t="s">
        <v>1032</v>
      </c>
      <c r="D986" s="21" t="s">
        <v>1081</v>
      </c>
      <c r="E986" s="67" t="s">
        <v>17</v>
      </c>
      <c r="F986" s="21" t="s">
        <v>18</v>
      </c>
      <c r="G986" s="21" t="s">
        <v>199</v>
      </c>
      <c r="H986" s="65">
        <v>45352</v>
      </c>
      <c r="I986" s="43">
        <f>IF(F986="是",VLOOKUP(G986,[109]Sheet2!A:C,3,FALSE),VLOOKUP(G986,[109]Sheet2!A:B,2,FALSE))</f>
        <v>800</v>
      </c>
      <c r="J986" s="40" t="s">
        <v>20</v>
      </c>
      <c r="K986" s="69"/>
    </row>
    <row r="987" customHeight="1" spans="1:11">
      <c r="A987" s="21">
        <v>983</v>
      </c>
      <c r="B987" s="67" t="s">
        <v>1031</v>
      </c>
      <c r="C987" s="67" t="s">
        <v>1032</v>
      </c>
      <c r="D987" s="21" t="s">
        <v>1082</v>
      </c>
      <c r="E987" s="67" t="s">
        <v>17</v>
      </c>
      <c r="F987" s="21" t="s">
        <v>18</v>
      </c>
      <c r="G987" s="21" t="s">
        <v>22</v>
      </c>
      <c r="H987" s="65">
        <v>45323</v>
      </c>
      <c r="I987" s="43">
        <f>IF(F987="是",VLOOKUP(G987,[109]Sheet2!A:C,3,FALSE),VLOOKUP(G987,[109]Sheet2!A:B,2,FALSE))</f>
        <v>600</v>
      </c>
      <c r="J987" s="40" t="s">
        <v>20</v>
      </c>
      <c r="K987" s="69"/>
    </row>
    <row r="988" customHeight="1" spans="1:11">
      <c r="A988" s="21">
        <v>984</v>
      </c>
      <c r="B988" s="67" t="s">
        <v>1031</v>
      </c>
      <c r="C988" s="67" t="s">
        <v>1032</v>
      </c>
      <c r="D988" s="21" t="s">
        <v>1083</v>
      </c>
      <c r="E988" s="67" t="s">
        <v>17</v>
      </c>
      <c r="F988" s="21" t="s">
        <v>18</v>
      </c>
      <c r="G988" s="21" t="s">
        <v>22</v>
      </c>
      <c r="H988" s="65">
        <v>45352</v>
      </c>
      <c r="I988" s="43">
        <f>IF(F988="是",VLOOKUP(G988,[109]Sheet2!A:C,3,FALSE),VLOOKUP(G988,[109]Sheet2!A:B,2,FALSE))</f>
        <v>600</v>
      </c>
      <c r="J988" s="40" t="s">
        <v>20</v>
      </c>
      <c r="K988" s="69"/>
    </row>
    <row r="989" customHeight="1" spans="1:11">
      <c r="A989" s="21">
        <v>985</v>
      </c>
      <c r="B989" s="67" t="s">
        <v>1031</v>
      </c>
      <c r="C989" s="67" t="s">
        <v>1032</v>
      </c>
      <c r="D989" s="21" t="s">
        <v>1084</v>
      </c>
      <c r="E989" s="67" t="s">
        <v>17</v>
      </c>
      <c r="F989" s="21" t="s">
        <v>18</v>
      </c>
      <c r="G989" s="21" t="s">
        <v>28</v>
      </c>
      <c r="H989" s="65">
        <v>45352</v>
      </c>
      <c r="I989" s="43">
        <f>IF(F989="是",VLOOKUP(G989,[109]Sheet2!A:C,3,FALSE),VLOOKUP(G989,[109]Sheet2!A:B,2,FALSE))</f>
        <v>800</v>
      </c>
      <c r="J989" s="40" t="s">
        <v>20</v>
      </c>
      <c r="K989" s="69"/>
    </row>
    <row r="990" customHeight="1" spans="1:11">
      <c r="A990" s="21">
        <v>986</v>
      </c>
      <c r="B990" s="67" t="s">
        <v>1031</v>
      </c>
      <c r="C990" s="67" t="s">
        <v>1032</v>
      </c>
      <c r="D990" s="21" t="s">
        <v>1085</v>
      </c>
      <c r="E990" s="67" t="s">
        <v>17</v>
      </c>
      <c r="F990" s="21" t="s">
        <v>18</v>
      </c>
      <c r="G990" s="21" t="s">
        <v>22</v>
      </c>
      <c r="H990" s="65">
        <v>45352</v>
      </c>
      <c r="I990" s="43">
        <f>IF(F990="是",VLOOKUP(G990,[109]Sheet2!A:C,3,FALSE),VLOOKUP(G990,[109]Sheet2!A:B,2,FALSE))</f>
        <v>600</v>
      </c>
      <c r="J990" s="40" t="s">
        <v>20</v>
      </c>
      <c r="K990" s="69"/>
    </row>
    <row r="991" customHeight="1" spans="1:11">
      <c r="A991" s="21">
        <v>987</v>
      </c>
      <c r="B991" s="67" t="s">
        <v>1031</v>
      </c>
      <c r="C991" s="67" t="s">
        <v>1032</v>
      </c>
      <c r="D991" s="21" t="s">
        <v>1086</v>
      </c>
      <c r="E991" s="67" t="s">
        <v>17</v>
      </c>
      <c r="F991" s="21" t="s">
        <v>18</v>
      </c>
      <c r="G991" s="21" t="s">
        <v>22</v>
      </c>
      <c r="H991" s="65">
        <v>45352</v>
      </c>
      <c r="I991" s="43">
        <f>IF(F991="是",VLOOKUP(G991,[109]Sheet2!A:C,3,FALSE),VLOOKUP(G991,[109]Sheet2!A:B,2,FALSE))</f>
        <v>600</v>
      </c>
      <c r="J991" s="40" t="s">
        <v>20</v>
      </c>
      <c r="K991" s="69"/>
    </row>
    <row r="992" customHeight="1" spans="1:11">
      <c r="A992" s="21">
        <v>988</v>
      </c>
      <c r="B992" s="67" t="s">
        <v>1031</v>
      </c>
      <c r="C992" s="67" t="s">
        <v>1032</v>
      </c>
      <c r="D992" s="67" t="s">
        <v>1087</v>
      </c>
      <c r="E992" s="67" t="s">
        <v>17</v>
      </c>
      <c r="F992" s="21" t="s">
        <v>18</v>
      </c>
      <c r="G992" s="21" t="s">
        <v>199</v>
      </c>
      <c r="H992" s="37">
        <v>45292</v>
      </c>
      <c r="I992" s="43">
        <f>IF(F992="是",VLOOKUP(G992,[109]Sheet2!A:C,3,FALSE),VLOOKUP(G992,[109]Sheet2!A:B,2,FALSE))</f>
        <v>800</v>
      </c>
      <c r="J992" s="40" t="s">
        <v>20</v>
      </c>
      <c r="K992" s="69"/>
    </row>
    <row r="993" customHeight="1" spans="1:11">
      <c r="A993" s="21">
        <v>989</v>
      </c>
      <c r="B993" s="67" t="s">
        <v>1031</v>
      </c>
      <c r="C993" s="67" t="s">
        <v>1032</v>
      </c>
      <c r="D993" s="21" t="s">
        <v>1088</v>
      </c>
      <c r="E993" s="67" t="s">
        <v>17</v>
      </c>
      <c r="F993" s="21" t="s">
        <v>18</v>
      </c>
      <c r="G993" s="21" t="s">
        <v>28</v>
      </c>
      <c r="H993" s="37">
        <v>45292</v>
      </c>
      <c r="I993" s="43">
        <f>IF(F993="是",VLOOKUP(G993,[109]Sheet2!A:C,3,FALSE),VLOOKUP(G993,[109]Sheet2!A:B,2,FALSE))</f>
        <v>800</v>
      </c>
      <c r="J993" s="40" t="s">
        <v>20</v>
      </c>
      <c r="K993" s="69"/>
    </row>
    <row r="994" customHeight="1" spans="1:11">
      <c r="A994" s="21">
        <v>990</v>
      </c>
      <c r="B994" s="67" t="s">
        <v>1031</v>
      </c>
      <c r="C994" s="21" t="s">
        <v>1089</v>
      </c>
      <c r="D994" s="21" t="s">
        <v>1090</v>
      </c>
      <c r="E994" s="67" t="s">
        <v>17</v>
      </c>
      <c r="F994" s="21" t="s">
        <v>18</v>
      </c>
      <c r="G994" s="21" t="s">
        <v>22</v>
      </c>
      <c r="H994" s="65">
        <v>45323</v>
      </c>
      <c r="I994" s="43">
        <v>600</v>
      </c>
      <c r="J994" s="40" t="s">
        <v>20</v>
      </c>
      <c r="K994" s="69"/>
    </row>
    <row r="995" customHeight="1" spans="1:11">
      <c r="A995" s="21">
        <v>991</v>
      </c>
      <c r="B995" s="67" t="s">
        <v>1031</v>
      </c>
      <c r="C995" s="21" t="s">
        <v>1089</v>
      </c>
      <c r="D995" s="48" t="s">
        <v>1091</v>
      </c>
      <c r="E995" s="67" t="s">
        <v>17</v>
      </c>
      <c r="F995" s="21" t="s">
        <v>18</v>
      </c>
      <c r="G995" s="21" t="s">
        <v>22</v>
      </c>
      <c r="H995" s="65">
        <v>45323</v>
      </c>
      <c r="I995" s="43">
        <v>600</v>
      </c>
      <c r="J995" s="40" t="s">
        <v>20</v>
      </c>
      <c r="K995" s="69"/>
    </row>
    <row r="996" customHeight="1" spans="1:11">
      <c r="A996" s="21">
        <v>992</v>
      </c>
      <c r="B996" s="67" t="s">
        <v>1031</v>
      </c>
      <c r="C996" s="21" t="s">
        <v>1089</v>
      </c>
      <c r="D996" s="21" t="s">
        <v>1092</v>
      </c>
      <c r="E996" s="67" t="s">
        <v>17</v>
      </c>
      <c r="F996" s="21" t="s">
        <v>18</v>
      </c>
      <c r="G996" s="21" t="s">
        <v>22</v>
      </c>
      <c r="H996" s="65">
        <v>45323</v>
      </c>
      <c r="I996" s="43">
        <v>600</v>
      </c>
      <c r="J996" s="40" t="s">
        <v>20</v>
      </c>
      <c r="K996" s="69"/>
    </row>
    <row r="997" customHeight="1" spans="1:11">
      <c r="A997" s="21">
        <v>993</v>
      </c>
      <c r="B997" s="67" t="s">
        <v>1031</v>
      </c>
      <c r="C997" s="21" t="s">
        <v>1089</v>
      </c>
      <c r="D997" s="21" t="s">
        <v>1093</v>
      </c>
      <c r="E997" s="67" t="s">
        <v>17</v>
      </c>
      <c r="F997" s="21" t="s">
        <v>18</v>
      </c>
      <c r="G997" s="21" t="s">
        <v>51</v>
      </c>
      <c r="H997" s="37">
        <v>45292</v>
      </c>
      <c r="I997" s="43">
        <v>600</v>
      </c>
      <c r="J997" s="40" t="s">
        <v>20</v>
      </c>
      <c r="K997" s="69"/>
    </row>
    <row r="998" customHeight="1" spans="1:11">
      <c r="A998" s="21">
        <v>994</v>
      </c>
      <c r="B998" s="67" t="s">
        <v>1031</v>
      </c>
      <c r="C998" s="21" t="s">
        <v>1089</v>
      </c>
      <c r="D998" s="21" t="s">
        <v>1094</v>
      </c>
      <c r="E998" s="67" t="s">
        <v>17</v>
      </c>
      <c r="F998" s="21" t="s">
        <v>18</v>
      </c>
      <c r="G998" s="21" t="s">
        <v>22</v>
      </c>
      <c r="H998" s="65">
        <v>45323</v>
      </c>
      <c r="I998" s="43">
        <v>600</v>
      </c>
      <c r="J998" s="40" t="s">
        <v>20</v>
      </c>
      <c r="K998" s="69"/>
    </row>
    <row r="999" customHeight="1" spans="1:11">
      <c r="A999" s="21">
        <v>995</v>
      </c>
      <c r="B999" s="67" t="s">
        <v>1031</v>
      </c>
      <c r="C999" s="21" t="s">
        <v>1089</v>
      </c>
      <c r="D999" s="21" t="s">
        <v>1095</v>
      </c>
      <c r="E999" s="67" t="s">
        <v>17</v>
      </c>
      <c r="F999" s="21" t="s">
        <v>18</v>
      </c>
      <c r="G999" s="21" t="s">
        <v>22</v>
      </c>
      <c r="H999" s="65">
        <v>45383</v>
      </c>
      <c r="I999" s="43">
        <f>IF(F999="是",VLOOKUP(G999,[92]Sheet2!A:C,3,FALSE),VLOOKUP(G999,[92]Sheet2!A:B,2,FALSE))</f>
        <v>600</v>
      </c>
      <c r="J999" s="40" t="s">
        <v>20</v>
      </c>
      <c r="K999" s="69"/>
    </row>
    <row r="1000" customHeight="1" spans="1:11">
      <c r="A1000" s="21">
        <v>996</v>
      </c>
      <c r="B1000" s="73" t="s">
        <v>1096</v>
      </c>
      <c r="C1000" s="73" t="s">
        <v>1097</v>
      </c>
      <c r="D1000" s="73" t="s">
        <v>1098</v>
      </c>
      <c r="E1000" s="67" t="s">
        <v>17</v>
      </c>
      <c r="F1000" s="73" t="s">
        <v>18</v>
      </c>
      <c r="G1000" s="74" t="s">
        <v>22</v>
      </c>
      <c r="H1000" s="75">
        <v>45336</v>
      </c>
      <c r="I1000" s="79">
        <f>IF(F1000="是",VLOOKUP(G1000,[94]Sheet2!A:C,3,FALSE),VLOOKUP(G1000,[94]Sheet2!A:B,2,FALSE))</f>
        <v>600</v>
      </c>
      <c r="J1000" s="40" t="s">
        <v>20</v>
      </c>
      <c r="K1000" s="69"/>
    </row>
    <row r="1001" customHeight="1" spans="1:11">
      <c r="A1001" s="21">
        <v>997</v>
      </c>
      <c r="B1001" s="73" t="s">
        <v>1096</v>
      </c>
      <c r="C1001" s="73" t="s">
        <v>1099</v>
      </c>
      <c r="D1001" s="73" t="s">
        <v>1100</v>
      </c>
      <c r="E1001" s="67" t="s">
        <v>17</v>
      </c>
      <c r="F1001" s="73" t="s">
        <v>18</v>
      </c>
      <c r="G1001" s="74" t="s">
        <v>22</v>
      </c>
      <c r="H1001" s="65">
        <v>45352</v>
      </c>
      <c r="I1001" s="79">
        <v>600</v>
      </c>
      <c r="J1001" s="40" t="s">
        <v>20</v>
      </c>
      <c r="K1001" s="69"/>
    </row>
    <row r="1002" customHeight="1" spans="1:11">
      <c r="A1002" s="21">
        <v>998</v>
      </c>
      <c r="B1002" s="73" t="s">
        <v>1096</v>
      </c>
      <c r="C1002" s="73" t="s">
        <v>1099</v>
      </c>
      <c r="D1002" s="73" t="s">
        <v>1101</v>
      </c>
      <c r="E1002" s="67" t="s">
        <v>17</v>
      </c>
      <c r="F1002" s="73" t="s">
        <v>18</v>
      </c>
      <c r="G1002" s="74" t="s">
        <v>252</v>
      </c>
      <c r="H1002" s="37">
        <v>45292</v>
      </c>
      <c r="I1002" s="79">
        <v>800</v>
      </c>
      <c r="J1002" s="40" t="s">
        <v>20</v>
      </c>
      <c r="K1002" s="69"/>
    </row>
    <row r="1003" customHeight="1" spans="1:11">
      <c r="A1003" s="21">
        <v>999</v>
      </c>
      <c r="B1003" s="73" t="s">
        <v>1096</v>
      </c>
      <c r="C1003" s="73" t="s">
        <v>1099</v>
      </c>
      <c r="D1003" s="73" t="s">
        <v>1102</v>
      </c>
      <c r="E1003" s="67" t="s">
        <v>17</v>
      </c>
      <c r="F1003" s="73" t="s">
        <v>18</v>
      </c>
      <c r="G1003" s="74" t="s">
        <v>22</v>
      </c>
      <c r="H1003" s="65">
        <v>45323</v>
      </c>
      <c r="I1003" s="79">
        <f>IF(F1003="是",VLOOKUP(G1003,[96]Sheet2!A:C,3,FALSE),VLOOKUP(G1003,[96]Sheet2!A:B,2,FALSE))</f>
        <v>600</v>
      </c>
      <c r="J1003" s="40" t="s">
        <v>20</v>
      </c>
      <c r="K1003" s="69"/>
    </row>
    <row r="1004" customHeight="1" spans="1:11">
      <c r="A1004" s="21">
        <v>1000</v>
      </c>
      <c r="B1004" s="73" t="s">
        <v>1096</v>
      </c>
      <c r="C1004" s="73" t="s">
        <v>1099</v>
      </c>
      <c r="D1004" s="76" t="s">
        <v>1103</v>
      </c>
      <c r="E1004" s="67" t="s">
        <v>17</v>
      </c>
      <c r="F1004" s="73" t="s">
        <v>18</v>
      </c>
      <c r="G1004" s="74" t="s">
        <v>22</v>
      </c>
      <c r="H1004" s="65">
        <v>45323</v>
      </c>
      <c r="I1004" s="79">
        <f>IF(F1004="是",VLOOKUP(G1004,[96]Sheet2!A:C,3,FALSE),VLOOKUP(G1004,[96]Sheet2!A:B,2,FALSE))</f>
        <v>600</v>
      </c>
      <c r="J1004" s="40" t="s">
        <v>20</v>
      </c>
      <c r="K1004" s="69"/>
    </row>
    <row r="1005" customHeight="1" spans="1:11">
      <c r="A1005" s="21">
        <v>1001</v>
      </c>
      <c r="B1005" s="73" t="s">
        <v>1096</v>
      </c>
      <c r="C1005" s="73" t="s">
        <v>1099</v>
      </c>
      <c r="D1005" s="73" t="s">
        <v>1104</v>
      </c>
      <c r="E1005" s="67" t="s">
        <v>17</v>
      </c>
      <c r="F1005" s="73" t="s">
        <v>18</v>
      </c>
      <c r="G1005" s="74" t="s">
        <v>22</v>
      </c>
      <c r="H1005" s="65">
        <v>45323</v>
      </c>
      <c r="I1005" s="79">
        <f>IF(F1005="是",VLOOKUP(G1005,[96]Sheet2!A:C,3,FALSE),VLOOKUP(G1005,[96]Sheet2!A:B,2,FALSE))</f>
        <v>600</v>
      </c>
      <c r="J1005" s="40" t="s">
        <v>20</v>
      </c>
      <c r="K1005" s="69"/>
    </row>
    <row r="1006" customHeight="1" spans="1:11">
      <c r="A1006" s="21">
        <v>1002</v>
      </c>
      <c r="B1006" s="73" t="s">
        <v>1096</v>
      </c>
      <c r="C1006" s="73" t="s">
        <v>1099</v>
      </c>
      <c r="D1006" s="73" t="s">
        <v>1105</v>
      </c>
      <c r="E1006" s="67" t="s">
        <v>17</v>
      </c>
      <c r="F1006" s="73" t="s">
        <v>18</v>
      </c>
      <c r="G1006" s="74" t="s">
        <v>22</v>
      </c>
      <c r="H1006" s="65">
        <v>45323</v>
      </c>
      <c r="I1006" s="79">
        <f>IF(F1006="是",VLOOKUP(G1006,[96]Sheet2!A:C,3,FALSE),VLOOKUP(G1006,[96]Sheet2!A:B,2,FALSE))</f>
        <v>600</v>
      </c>
      <c r="J1006" s="40" t="s">
        <v>20</v>
      </c>
      <c r="K1006" s="69"/>
    </row>
    <row r="1007" customHeight="1" spans="1:11">
      <c r="A1007" s="21">
        <v>1003</v>
      </c>
      <c r="B1007" s="73" t="s">
        <v>1096</v>
      </c>
      <c r="C1007" s="73" t="s">
        <v>1099</v>
      </c>
      <c r="D1007" s="73" t="s">
        <v>1106</v>
      </c>
      <c r="E1007" s="67" t="s">
        <v>17</v>
      </c>
      <c r="F1007" s="73" t="s">
        <v>18</v>
      </c>
      <c r="G1007" s="74" t="s">
        <v>22</v>
      </c>
      <c r="H1007" s="37">
        <v>45292</v>
      </c>
      <c r="I1007" s="79">
        <f>IF(F1007="是",VLOOKUP(G1007,[96]Sheet2!A:C,3,FALSE),VLOOKUP(G1007,[96]Sheet2!A:B,2,FALSE))</f>
        <v>600</v>
      </c>
      <c r="J1007" s="40" t="s">
        <v>20</v>
      </c>
      <c r="K1007" s="69"/>
    </row>
    <row r="1008" customHeight="1" spans="1:11">
      <c r="A1008" s="21">
        <v>1004</v>
      </c>
      <c r="B1008" s="73" t="s">
        <v>1096</v>
      </c>
      <c r="C1008" s="73" t="s">
        <v>1099</v>
      </c>
      <c r="D1008" s="73" t="s">
        <v>1107</v>
      </c>
      <c r="E1008" s="67" t="s">
        <v>17</v>
      </c>
      <c r="F1008" s="73" t="s">
        <v>18</v>
      </c>
      <c r="G1008" s="74" t="s">
        <v>22</v>
      </c>
      <c r="H1008" s="37">
        <v>45292</v>
      </c>
      <c r="I1008" s="79">
        <f>IF(F1008="是",VLOOKUP(G1008,[96]Sheet2!A:C,3,FALSE),VLOOKUP(G1008,[96]Sheet2!A:B,2,FALSE))</f>
        <v>600</v>
      </c>
      <c r="J1008" s="40" t="s">
        <v>20</v>
      </c>
      <c r="K1008" s="69"/>
    </row>
    <row r="1009" customHeight="1" spans="1:11">
      <c r="A1009" s="21">
        <v>1005</v>
      </c>
      <c r="B1009" s="73" t="s">
        <v>1096</v>
      </c>
      <c r="C1009" s="73" t="s">
        <v>1099</v>
      </c>
      <c r="D1009" s="73" t="s">
        <v>1108</v>
      </c>
      <c r="E1009" s="67" t="s">
        <v>17</v>
      </c>
      <c r="F1009" s="73" t="s">
        <v>18</v>
      </c>
      <c r="G1009" s="74" t="s">
        <v>22</v>
      </c>
      <c r="H1009" s="65">
        <v>45323</v>
      </c>
      <c r="I1009" s="79">
        <f>IF(F1009="是",VLOOKUP(G1009,[96]Sheet2!A:C,3,FALSE),VLOOKUP(G1009,[96]Sheet2!A:B,2,FALSE))</f>
        <v>600</v>
      </c>
      <c r="J1009" s="40" t="s">
        <v>20</v>
      </c>
      <c r="K1009" s="69"/>
    </row>
    <row r="1010" customHeight="1" spans="1:11">
      <c r="A1010" s="21">
        <v>1006</v>
      </c>
      <c r="B1010" s="73" t="s">
        <v>1096</v>
      </c>
      <c r="C1010" s="73" t="s">
        <v>1099</v>
      </c>
      <c r="D1010" s="73" t="s">
        <v>1109</v>
      </c>
      <c r="E1010" s="67" t="s">
        <v>17</v>
      </c>
      <c r="F1010" s="73" t="s">
        <v>18</v>
      </c>
      <c r="G1010" s="74" t="s">
        <v>22</v>
      </c>
      <c r="H1010" s="65">
        <v>45323</v>
      </c>
      <c r="I1010" s="79">
        <f>IF(F1010="是",VLOOKUP(G1010,[96]Sheet2!A:C,3,FALSE),VLOOKUP(G1010,[96]Sheet2!A:B,2,FALSE))</f>
        <v>600</v>
      </c>
      <c r="J1010" s="40" t="s">
        <v>20</v>
      </c>
      <c r="K1010" s="69"/>
    </row>
    <row r="1011" customHeight="1" spans="1:11">
      <c r="A1011" s="21">
        <v>1007</v>
      </c>
      <c r="B1011" s="73" t="s">
        <v>1096</v>
      </c>
      <c r="C1011" s="73" t="s">
        <v>1099</v>
      </c>
      <c r="D1011" s="73" t="s">
        <v>1110</v>
      </c>
      <c r="E1011" s="67" t="s">
        <v>17</v>
      </c>
      <c r="F1011" s="73" t="s">
        <v>18</v>
      </c>
      <c r="G1011" s="74" t="s">
        <v>22</v>
      </c>
      <c r="H1011" s="77">
        <v>45383</v>
      </c>
      <c r="I1011" s="79">
        <f>IF(F1011="是",VLOOKUP(G1011,[95]Sheet2!A:C,3,FALSE),VLOOKUP(G1011,[95]Sheet2!A:B,2,FALSE))</f>
        <v>600</v>
      </c>
      <c r="J1011" s="40" t="s">
        <v>20</v>
      </c>
      <c r="K1011" s="69"/>
    </row>
    <row r="1012" customHeight="1" spans="1:11">
      <c r="A1012" s="21">
        <v>1008</v>
      </c>
      <c r="B1012" s="73" t="s">
        <v>1096</v>
      </c>
      <c r="C1012" s="73" t="s">
        <v>1099</v>
      </c>
      <c r="D1012" s="73" t="s">
        <v>1111</v>
      </c>
      <c r="E1012" s="67" t="s">
        <v>17</v>
      </c>
      <c r="F1012" s="73" t="s">
        <v>18</v>
      </c>
      <c r="G1012" s="74" t="s">
        <v>22</v>
      </c>
      <c r="H1012" s="77">
        <v>45383</v>
      </c>
      <c r="I1012" s="79">
        <f>IF(F1012="是",VLOOKUP(G1012,[95]Sheet2!A:C,3,FALSE),VLOOKUP(G1012,[95]Sheet2!A:B,2,FALSE))</f>
        <v>600</v>
      </c>
      <c r="J1012" s="40" t="s">
        <v>20</v>
      </c>
      <c r="K1012" s="69"/>
    </row>
    <row r="1013" customHeight="1" spans="1:11">
      <c r="A1013" s="21">
        <v>1009</v>
      </c>
      <c r="B1013" s="73" t="s">
        <v>1096</v>
      </c>
      <c r="C1013" s="73" t="s">
        <v>1099</v>
      </c>
      <c r="D1013" s="73" t="s">
        <v>1112</v>
      </c>
      <c r="E1013" s="67" t="s">
        <v>17</v>
      </c>
      <c r="F1013" s="73" t="s">
        <v>18</v>
      </c>
      <c r="G1013" s="74" t="s">
        <v>28</v>
      </c>
      <c r="H1013" s="65">
        <v>45352</v>
      </c>
      <c r="I1013" s="79">
        <v>800</v>
      </c>
      <c r="J1013" s="40" t="s">
        <v>20</v>
      </c>
      <c r="K1013" s="69"/>
    </row>
    <row r="1014" customHeight="1" spans="1:11">
      <c r="A1014" s="21">
        <v>1010</v>
      </c>
      <c r="B1014" s="73" t="s">
        <v>1096</v>
      </c>
      <c r="C1014" s="73" t="s">
        <v>1099</v>
      </c>
      <c r="D1014" s="73" t="s">
        <v>1113</v>
      </c>
      <c r="E1014" s="67" t="s">
        <v>17</v>
      </c>
      <c r="F1014" s="73" t="s">
        <v>18</v>
      </c>
      <c r="G1014" s="74" t="s">
        <v>28</v>
      </c>
      <c r="H1014" s="65">
        <v>45352</v>
      </c>
      <c r="I1014" s="79">
        <v>800</v>
      </c>
      <c r="J1014" s="40" t="s">
        <v>20</v>
      </c>
      <c r="K1014" s="69"/>
    </row>
    <row r="1015" customHeight="1" spans="1:11">
      <c r="A1015" s="21">
        <v>1011</v>
      </c>
      <c r="B1015" s="73" t="s">
        <v>1096</v>
      </c>
      <c r="C1015" s="73" t="s">
        <v>1099</v>
      </c>
      <c r="D1015" s="73" t="s">
        <v>1114</v>
      </c>
      <c r="E1015" s="67" t="s">
        <v>17</v>
      </c>
      <c r="F1015" s="73" t="s">
        <v>18</v>
      </c>
      <c r="G1015" s="74" t="s">
        <v>28</v>
      </c>
      <c r="H1015" s="65">
        <v>45352</v>
      </c>
      <c r="I1015" s="79">
        <v>800</v>
      </c>
      <c r="J1015" s="40" t="s">
        <v>20</v>
      </c>
      <c r="K1015" s="69"/>
    </row>
    <row r="1016" customHeight="1" spans="1:11">
      <c r="A1016" s="21">
        <v>1012</v>
      </c>
      <c r="B1016" s="73" t="s">
        <v>1096</v>
      </c>
      <c r="C1016" s="73" t="s">
        <v>1099</v>
      </c>
      <c r="D1016" s="73" t="s">
        <v>1115</v>
      </c>
      <c r="E1016" s="67" t="s">
        <v>17</v>
      </c>
      <c r="F1016" s="73" t="s">
        <v>18</v>
      </c>
      <c r="G1016" s="74" t="s">
        <v>28</v>
      </c>
      <c r="H1016" s="65">
        <v>45352</v>
      </c>
      <c r="I1016" s="79">
        <v>800</v>
      </c>
      <c r="J1016" s="40" t="s">
        <v>20</v>
      </c>
      <c r="K1016" s="69"/>
    </row>
    <row r="1017" customHeight="1" spans="1:11">
      <c r="A1017" s="21">
        <v>1013</v>
      </c>
      <c r="B1017" s="73" t="s">
        <v>1096</v>
      </c>
      <c r="C1017" s="73" t="s">
        <v>1116</v>
      </c>
      <c r="D1017" s="73" t="s">
        <v>1117</v>
      </c>
      <c r="E1017" s="78" t="s">
        <v>17</v>
      </c>
      <c r="F1017" s="73" t="s">
        <v>18</v>
      </c>
      <c r="G1017" s="74" t="s">
        <v>22</v>
      </c>
      <c r="H1017" s="75">
        <v>45323</v>
      </c>
      <c r="I1017" s="79">
        <v>600</v>
      </c>
      <c r="J1017" s="40" t="s">
        <v>20</v>
      </c>
      <c r="K1017" s="69"/>
    </row>
    <row r="1018" customHeight="1" spans="1:11">
      <c r="A1018" s="21">
        <v>1014</v>
      </c>
      <c r="B1018" s="73" t="s">
        <v>1096</v>
      </c>
      <c r="C1018" s="73" t="s">
        <v>1116</v>
      </c>
      <c r="D1018" s="73" t="s">
        <v>1118</v>
      </c>
      <c r="E1018" s="78" t="s">
        <v>17</v>
      </c>
      <c r="F1018" s="73" t="s">
        <v>18</v>
      </c>
      <c r="G1018" s="74" t="s">
        <v>22</v>
      </c>
      <c r="H1018" s="75">
        <v>45323</v>
      </c>
      <c r="I1018" s="79">
        <v>600</v>
      </c>
      <c r="J1018" s="40" t="s">
        <v>20</v>
      </c>
      <c r="K1018" s="69"/>
    </row>
    <row r="1019" customHeight="1" spans="1:11">
      <c r="A1019" s="21">
        <v>1015</v>
      </c>
      <c r="B1019" s="73" t="s">
        <v>1096</v>
      </c>
      <c r="C1019" s="73" t="s">
        <v>1116</v>
      </c>
      <c r="D1019" s="73" t="s">
        <v>1119</v>
      </c>
      <c r="E1019" s="78" t="s">
        <v>17</v>
      </c>
      <c r="F1019" s="73" t="s">
        <v>18</v>
      </c>
      <c r="G1019" s="74" t="s">
        <v>22</v>
      </c>
      <c r="H1019" s="75">
        <v>45292</v>
      </c>
      <c r="I1019" s="79">
        <v>600</v>
      </c>
      <c r="J1019" s="40" t="s">
        <v>20</v>
      </c>
      <c r="K1019" s="69"/>
    </row>
    <row r="1020" customHeight="1" spans="1:11">
      <c r="A1020" s="21">
        <v>1016</v>
      </c>
      <c r="B1020" s="73" t="s">
        <v>1096</v>
      </c>
      <c r="C1020" s="73" t="s">
        <v>1116</v>
      </c>
      <c r="D1020" s="73" t="s">
        <v>1120</v>
      </c>
      <c r="E1020" s="78" t="s">
        <v>17</v>
      </c>
      <c r="F1020" s="73" t="s">
        <v>18</v>
      </c>
      <c r="G1020" s="74" t="s">
        <v>22</v>
      </c>
      <c r="H1020" s="75">
        <v>45292</v>
      </c>
      <c r="I1020" s="79">
        <v>600</v>
      </c>
      <c r="J1020" s="40" t="s">
        <v>20</v>
      </c>
      <c r="K1020" s="69"/>
    </row>
    <row r="1021" customHeight="1" spans="1:11">
      <c r="A1021" s="21">
        <v>1017</v>
      </c>
      <c r="B1021" s="73" t="s">
        <v>1096</v>
      </c>
      <c r="C1021" s="73" t="s">
        <v>1116</v>
      </c>
      <c r="D1021" s="73" t="s">
        <v>1121</v>
      </c>
      <c r="E1021" s="78" t="s">
        <v>17</v>
      </c>
      <c r="F1021" s="73" t="s">
        <v>18</v>
      </c>
      <c r="G1021" s="74" t="s">
        <v>22</v>
      </c>
      <c r="H1021" s="75">
        <v>45292</v>
      </c>
      <c r="I1021" s="79">
        <v>600</v>
      </c>
      <c r="J1021" s="40" t="s">
        <v>20</v>
      </c>
      <c r="K1021" s="69"/>
    </row>
    <row r="1022" customHeight="1" spans="1:11">
      <c r="A1022" s="21">
        <v>1018</v>
      </c>
      <c r="B1022" s="73" t="s">
        <v>1096</v>
      </c>
      <c r="C1022" s="73" t="s">
        <v>1116</v>
      </c>
      <c r="D1022" s="73" t="s">
        <v>1122</v>
      </c>
      <c r="E1022" s="78" t="s">
        <v>17</v>
      </c>
      <c r="F1022" s="73" t="s">
        <v>18</v>
      </c>
      <c r="G1022" s="74" t="s">
        <v>22</v>
      </c>
      <c r="H1022" s="75">
        <v>45344</v>
      </c>
      <c r="I1022" s="79">
        <v>600</v>
      </c>
      <c r="J1022" s="40" t="s">
        <v>20</v>
      </c>
      <c r="K1022" s="69"/>
    </row>
    <row r="1023" customHeight="1" spans="1:11">
      <c r="A1023" s="21">
        <v>1019</v>
      </c>
      <c r="B1023" s="73" t="s">
        <v>1096</v>
      </c>
      <c r="C1023" s="73" t="s">
        <v>1123</v>
      </c>
      <c r="D1023" s="73" t="s">
        <v>1124</v>
      </c>
      <c r="E1023" s="78" t="s">
        <v>17</v>
      </c>
      <c r="F1023" s="73" t="s">
        <v>18</v>
      </c>
      <c r="G1023" s="74" t="s">
        <v>22</v>
      </c>
      <c r="H1023" s="75">
        <v>45400</v>
      </c>
      <c r="I1023" s="79">
        <f>IF(F1023="是",VLOOKUP(G1023,[99]Sheet2!A:C,3,FALSE),VLOOKUP(G1023,[99]Sheet2!A:B,2,FALSE))</f>
        <v>600</v>
      </c>
      <c r="J1023" s="40" t="s">
        <v>20</v>
      </c>
      <c r="K1023" s="69"/>
    </row>
    <row r="1024" customHeight="1" spans="1:11">
      <c r="A1024" s="21">
        <v>1020</v>
      </c>
      <c r="B1024" s="73" t="s">
        <v>1096</v>
      </c>
      <c r="C1024" s="73" t="s">
        <v>1123</v>
      </c>
      <c r="D1024" s="73" t="s">
        <v>1125</v>
      </c>
      <c r="E1024" s="78" t="s">
        <v>17</v>
      </c>
      <c r="F1024" s="73" t="s">
        <v>18</v>
      </c>
      <c r="G1024" s="74" t="s">
        <v>22</v>
      </c>
      <c r="H1024" s="75">
        <v>45292</v>
      </c>
      <c r="I1024" s="79">
        <f>IF(F1024="是",VLOOKUP(G1024,[97]Sheet2!A:C,3,FALSE),VLOOKUP(G1024,[97]Sheet2!A:B,2,FALSE))</f>
        <v>600</v>
      </c>
      <c r="J1024" s="40" t="s">
        <v>20</v>
      </c>
      <c r="K1024" s="69"/>
    </row>
    <row r="1025" customHeight="1" spans="1:11">
      <c r="A1025" s="21">
        <v>1021</v>
      </c>
      <c r="B1025" s="73" t="s">
        <v>1096</v>
      </c>
      <c r="C1025" s="73" t="s">
        <v>1123</v>
      </c>
      <c r="D1025" s="73" t="s">
        <v>1126</v>
      </c>
      <c r="E1025" s="78" t="s">
        <v>17</v>
      </c>
      <c r="F1025" s="73" t="s">
        <v>18</v>
      </c>
      <c r="G1025" s="74" t="s">
        <v>22</v>
      </c>
      <c r="H1025" s="75">
        <v>45350</v>
      </c>
      <c r="I1025" s="79">
        <f>IF(F1025="是",VLOOKUP(G1025,[98]Sheet2!A:C,3,FALSE),VLOOKUP(G1025,[98]Sheet2!A:B,2,FALSE))</f>
        <v>600</v>
      </c>
      <c r="J1025" s="40" t="s">
        <v>20</v>
      </c>
      <c r="K1025" s="69"/>
    </row>
    <row r="1026" customHeight="1" spans="1:11">
      <c r="A1026" s="21">
        <v>1022</v>
      </c>
      <c r="B1026" s="73" t="s">
        <v>1096</v>
      </c>
      <c r="C1026" s="73" t="s">
        <v>1123</v>
      </c>
      <c r="D1026" s="73" t="s">
        <v>1127</v>
      </c>
      <c r="E1026" s="78" t="s">
        <v>17</v>
      </c>
      <c r="F1026" s="73" t="s">
        <v>18</v>
      </c>
      <c r="G1026" s="74" t="s">
        <v>22</v>
      </c>
      <c r="H1026" s="75">
        <v>45350</v>
      </c>
      <c r="I1026" s="79">
        <f>IF(F1026="是",VLOOKUP(G1026,[98]Sheet2!A:C,3,FALSE),VLOOKUP(G1026,[98]Sheet2!A:B,2,FALSE))</f>
        <v>600</v>
      </c>
      <c r="J1026" s="40" t="s">
        <v>20</v>
      </c>
      <c r="K1026" s="69"/>
    </row>
    <row r="1027" customHeight="1" spans="1:11">
      <c r="A1027" s="21">
        <v>1023</v>
      </c>
      <c r="B1027" s="73" t="s">
        <v>1096</v>
      </c>
      <c r="C1027" s="73" t="s">
        <v>1128</v>
      </c>
      <c r="D1027" s="73" t="s">
        <v>1129</v>
      </c>
      <c r="E1027" s="78" t="s">
        <v>17</v>
      </c>
      <c r="F1027" s="73" t="s">
        <v>18</v>
      </c>
      <c r="G1027" s="74" t="s">
        <v>211</v>
      </c>
      <c r="H1027" s="75">
        <v>45292</v>
      </c>
      <c r="I1027" s="79">
        <f>IF(F1027="是",VLOOKUP(G1027,[103]Sheet2!A:C,3,FALSE),VLOOKUP(G1027,[103]Sheet2!A:B,2,FALSE))</f>
        <v>800</v>
      </c>
      <c r="J1027" s="40" t="s">
        <v>20</v>
      </c>
      <c r="K1027" s="69"/>
    </row>
    <row r="1028" customHeight="1" spans="1:11">
      <c r="A1028" s="21">
        <v>1024</v>
      </c>
      <c r="B1028" s="73" t="s">
        <v>1096</v>
      </c>
      <c r="C1028" s="73" t="s">
        <v>1128</v>
      </c>
      <c r="D1028" s="73" t="s">
        <v>1130</v>
      </c>
      <c r="E1028" s="78" t="s">
        <v>17</v>
      </c>
      <c r="F1028" s="73" t="s">
        <v>18</v>
      </c>
      <c r="G1028" s="74" t="s">
        <v>211</v>
      </c>
      <c r="H1028" s="75">
        <v>45292</v>
      </c>
      <c r="I1028" s="79">
        <f>IF(F1028="是",VLOOKUP(G1028,[103]Sheet2!A:C,3,FALSE),VLOOKUP(G1028,[103]Sheet2!A:B,2,FALSE))</f>
        <v>800</v>
      </c>
      <c r="J1028" s="40" t="s">
        <v>20</v>
      </c>
      <c r="K1028" s="69"/>
    </row>
    <row r="1029" customHeight="1" spans="1:11">
      <c r="A1029" s="21">
        <v>1025</v>
      </c>
      <c r="B1029" s="73" t="s">
        <v>1096</v>
      </c>
      <c r="C1029" s="73" t="s">
        <v>1128</v>
      </c>
      <c r="D1029" s="73" t="s">
        <v>1131</v>
      </c>
      <c r="E1029" s="78" t="s">
        <v>17</v>
      </c>
      <c r="F1029" s="73" t="s">
        <v>18</v>
      </c>
      <c r="G1029" s="74" t="s">
        <v>22</v>
      </c>
      <c r="H1029" s="77">
        <v>45292</v>
      </c>
      <c r="I1029" s="79">
        <v>600</v>
      </c>
      <c r="J1029" s="40" t="s">
        <v>20</v>
      </c>
      <c r="K1029" s="69"/>
    </row>
    <row r="1030" customHeight="1" spans="1:11">
      <c r="A1030" s="21">
        <v>1026</v>
      </c>
      <c r="B1030" s="73" t="s">
        <v>1096</v>
      </c>
      <c r="C1030" s="73" t="s">
        <v>1128</v>
      </c>
      <c r="D1030" s="73" t="s">
        <v>1132</v>
      </c>
      <c r="E1030" s="78" t="s">
        <v>17</v>
      </c>
      <c r="F1030" s="73" t="s">
        <v>18</v>
      </c>
      <c r="G1030" s="74" t="s">
        <v>22</v>
      </c>
      <c r="H1030" s="75">
        <v>45323</v>
      </c>
      <c r="I1030" s="79">
        <v>600</v>
      </c>
      <c r="J1030" s="40" t="s">
        <v>20</v>
      </c>
      <c r="K1030" s="69"/>
    </row>
    <row r="1031" customHeight="1" spans="1:11">
      <c r="A1031" s="21">
        <v>1027</v>
      </c>
      <c r="B1031" s="73" t="s">
        <v>1096</v>
      </c>
      <c r="C1031" s="73" t="s">
        <v>1128</v>
      </c>
      <c r="D1031" s="73" t="s">
        <v>1133</v>
      </c>
      <c r="E1031" s="78" t="s">
        <v>17</v>
      </c>
      <c r="F1031" s="73" t="s">
        <v>18</v>
      </c>
      <c r="G1031" s="74" t="s">
        <v>22</v>
      </c>
      <c r="H1031" s="75">
        <v>45323</v>
      </c>
      <c r="I1031" s="79">
        <v>600</v>
      </c>
      <c r="J1031" s="40" t="s">
        <v>20</v>
      </c>
      <c r="K1031" s="69"/>
    </row>
    <row r="1032" customHeight="1" spans="1:11">
      <c r="A1032" s="21">
        <v>1028</v>
      </c>
      <c r="B1032" s="73" t="s">
        <v>1096</v>
      </c>
      <c r="C1032" s="73" t="s">
        <v>1128</v>
      </c>
      <c r="D1032" s="73" t="s">
        <v>1134</v>
      </c>
      <c r="E1032" s="78" t="s">
        <v>17</v>
      </c>
      <c r="F1032" s="73" t="s">
        <v>18</v>
      </c>
      <c r="G1032" s="74" t="s">
        <v>22</v>
      </c>
      <c r="H1032" s="75">
        <v>45323</v>
      </c>
      <c r="I1032" s="79">
        <v>600</v>
      </c>
      <c r="J1032" s="40" t="s">
        <v>20</v>
      </c>
      <c r="K1032" s="69"/>
    </row>
    <row r="1033" customHeight="1" spans="1:11">
      <c r="A1033" s="21">
        <v>1029</v>
      </c>
      <c r="B1033" s="73" t="s">
        <v>1096</v>
      </c>
      <c r="C1033" s="73" t="s">
        <v>1128</v>
      </c>
      <c r="D1033" s="73" t="s">
        <v>1135</v>
      </c>
      <c r="E1033" s="78" t="s">
        <v>17</v>
      </c>
      <c r="F1033" s="73" t="s">
        <v>18</v>
      </c>
      <c r="G1033" s="80" t="s">
        <v>199</v>
      </c>
      <c r="H1033" s="75">
        <v>45383</v>
      </c>
      <c r="I1033" s="79">
        <v>800</v>
      </c>
      <c r="J1033" s="40" t="s">
        <v>20</v>
      </c>
      <c r="K1033" s="69"/>
    </row>
    <row r="1034" customHeight="1" spans="1:11">
      <c r="A1034" s="21">
        <v>1030</v>
      </c>
      <c r="B1034" s="81" t="s">
        <v>1096</v>
      </c>
      <c r="C1034" s="81" t="s">
        <v>1136</v>
      </c>
      <c r="D1034" s="73" t="s">
        <v>1137</v>
      </c>
      <c r="E1034" s="78" t="s">
        <v>17</v>
      </c>
      <c r="F1034" s="82" t="s">
        <v>18</v>
      </c>
      <c r="G1034" s="83" t="s">
        <v>22</v>
      </c>
      <c r="H1034" s="84">
        <v>45356</v>
      </c>
      <c r="I1034" s="79">
        <v>600</v>
      </c>
      <c r="J1034" s="40" t="s">
        <v>20</v>
      </c>
      <c r="K1034" s="69"/>
    </row>
    <row r="1035" customHeight="1" spans="1:11">
      <c r="A1035" s="21">
        <v>1031</v>
      </c>
      <c r="B1035" s="81" t="s">
        <v>1096</v>
      </c>
      <c r="C1035" s="81" t="s">
        <v>1136</v>
      </c>
      <c r="D1035" s="73" t="s">
        <v>1138</v>
      </c>
      <c r="E1035" s="78" t="s">
        <v>17</v>
      </c>
      <c r="F1035" s="81" t="s">
        <v>18</v>
      </c>
      <c r="G1035" s="83" t="s">
        <v>1139</v>
      </c>
      <c r="H1035" s="54">
        <v>45472</v>
      </c>
      <c r="I1035" s="79">
        <v>800</v>
      </c>
      <c r="J1035" s="40" t="s">
        <v>20</v>
      </c>
      <c r="K1035" s="69"/>
    </row>
    <row r="1036" customHeight="1" spans="1:11">
      <c r="A1036" s="21">
        <v>1032</v>
      </c>
      <c r="B1036" s="81" t="s">
        <v>1096</v>
      </c>
      <c r="C1036" s="81" t="s">
        <v>1136</v>
      </c>
      <c r="D1036" s="73" t="s">
        <v>1140</v>
      </c>
      <c r="E1036" s="78" t="s">
        <v>17</v>
      </c>
      <c r="F1036" s="81" t="s">
        <v>18</v>
      </c>
      <c r="G1036" s="83" t="s">
        <v>19</v>
      </c>
      <c r="H1036" s="54">
        <v>45352</v>
      </c>
      <c r="I1036" s="79">
        <v>800</v>
      </c>
      <c r="J1036" s="40" t="s">
        <v>20</v>
      </c>
      <c r="K1036" s="69"/>
    </row>
    <row r="1037" customHeight="1" spans="1:11">
      <c r="A1037" s="21">
        <v>1033</v>
      </c>
      <c r="B1037" s="81" t="s">
        <v>1096</v>
      </c>
      <c r="C1037" s="81" t="s">
        <v>1136</v>
      </c>
      <c r="D1037" s="73" t="s">
        <v>1141</v>
      </c>
      <c r="E1037" s="78" t="s">
        <v>17</v>
      </c>
      <c r="F1037" s="82" t="s">
        <v>18</v>
      </c>
      <c r="G1037" s="83" t="s">
        <v>22</v>
      </c>
      <c r="H1037" s="54">
        <v>45350</v>
      </c>
      <c r="I1037" s="79">
        <v>600</v>
      </c>
      <c r="J1037" s="40" t="s">
        <v>20</v>
      </c>
      <c r="K1037" s="69"/>
    </row>
    <row r="1038" customHeight="1" spans="1:11">
      <c r="A1038" s="21">
        <v>1034</v>
      </c>
      <c r="B1038" s="81" t="s">
        <v>1096</v>
      </c>
      <c r="C1038" s="81" t="s">
        <v>1136</v>
      </c>
      <c r="D1038" s="73" t="s">
        <v>1142</v>
      </c>
      <c r="E1038" s="78" t="s">
        <v>17</v>
      </c>
      <c r="F1038" s="81" t="s">
        <v>18</v>
      </c>
      <c r="G1038" s="83" t="s">
        <v>22</v>
      </c>
      <c r="H1038" s="54">
        <v>45350</v>
      </c>
      <c r="I1038" s="79">
        <v>600</v>
      </c>
      <c r="J1038" s="40" t="s">
        <v>20</v>
      </c>
      <c r="K1038" s="69"/>
    </row>
    <row r="1039" customHeight="1" spans="1:11">
      <c r="A1039" s="21">
        <v>1035</v>
      </c>
      <c r="B1039" s="81" t="s">
        <v>1096</v>
      </c>
      <c r="C1039" s="81" t="s">
        <v>1136</v>
      </c>
      <c r="D1039" s="73" t="s">
        <v>1143</v>
      </c>
      <c r="E1039" s="78" t="s">
        <v>17</v>
      </c>
      <c r="F1039" s="81" t="s">
        <v>18</v>
      </c>
      <c r="G1039" s="83" t="s">
        <v>22</v>
      </c>
      <c r="H1039" s="54">
        <v>45350</v>
      </c>
      <c r="I1039" s="79">
        <v>600</v>
      </c>
      <c r="J1039" s="40" t="s">
        <v>20</v>
      </c>
      <c r="K1039" s="69"/>
    </row>
    <row r="1040" customHeight="1" spans="1:11">
      <c r="A1040" s="21">
        <v>1036</v>
      </c>
      <c r="B1040" s="81" t="s">
        <v>1096</v>
      </c>
      <c r="C1040" s="81" t="s">
        <v>1136</v>
      </c>
      <c r="D1040" s="73" t="s">
        <v>1144</v>
      </c>
      <c r="E1040" s="78" t="s">
        <v>17</v>
      </c>
      <c r="F1040" s="81" t="s">
        <v>18</v>
      </c>
      <c r="G1040" s="83" t="s">
        <v>22</v>
      </c>
      <c r="H1040" s="54">
        <v>45350</v>
      </c>
      <c r="I1040" s="79">
        <v>600</v>
      </c>
      <c r="J1040" s="40" t="s">
        <v>20</v>
      </c>
      <c r="K1040" s="69"/>
    </row>
    <row r="1041" customHeight="1" spans="1:11">
      <c r="A1041" s="21">
        <v>1037</v>
      </c>
      <c r="B1041" s="81" t="s">
        <v>1096</v>
      </c>
      <c r="C1041" s="81" t="s">
        <v>1136</v>
      </c>
      <c r="D1041" s="73" t="s">
        <v>1145</v>
      </c>
      <c r="E1041" s="78" t="s">
        <v>17</v>
      </c>
      <c r="F1041" s="81" t="s">
        <v>18</v>
      </c>
      <c r="G1041" s="83" t="s">
        <v>22</v>
      </c>
      <c r="H1041" s="54">
        <v>45503</v>
      </c>
      <c r="I1041" s="79">
        <v>600</v>
      </c>
      <c r="J1041" s="40" t="s">
        <v>20</v>
      </c>
      <c r="K1041" s="69"/>
    </row>
    <row r="1042" customHeight="1" spans="1:11">
      <c r="A1042" s="21">
        <v>1038</v>
      </c>
      <c r="B1042" s="81" t="s">
        <v>1096</v>
      </c>
      <c r="C1042" s="81" t="s">
        <v>1136</v>
      </c>
      <c r="D1042" s="73" t="s">
        <v>1146</v>
      </c>
      <c r="E1042" s="78" t="s">
        <v>17</v>
      </c>
      <c r="F1042" s="81" t="s">
        <v>18</v>
      </c>
      <c r="G1042" s="83" t="s">
        <v>28</v>
      </c>
      <c r="H1042" s="54">
        <v>45373</v>
      </c>
      <c r="I1042" s="79">
        <v>800</v>
      </c>
      <c r="J1042" s="40" t="s">
        <v>20</v>
      </c>
      <c r="K1042" s="69"/>
    </row>
    <row r="1043" customHeight="1" spans="1:11">
      <c r="A1043" s="21">
        <v>1039</v>
      </c>
      <c r="B1043" s="73" t="s">
        <v>1096</v>
      </c>
      <c r="C1043" s="73" t="s">
        <v>1147</v>
      </c>
      <c r="D1043" s="73" t="s">
        <v>1148</v>
      </c>
      <c r="E1043" s="78" t="s">
        <v>17</v>
      </c>
      <c r="F1043" s="73" t="s">
        <v>18</v>
      </c>
      <c r="G1043" s="74" t="s">
        <v>22</v>
      </c>
      <c r="H1043" s="75">
        <v>45400</v>
      </c>
      <c r="I1043" s="79">
        <f>IF(F1043="是",VLOOKUP(G1043,[102]Sheet2!A:C,3,FALSE),VLOOKUP(G1043,[102]Sheet2!A:B,2,FALSE))</f>
        <v>600</v>
      </c>
      <c r="J1043" s="40" t="s">
        <v>20</v>
      </c>
      <c r="K1043" s="69"/>
    </row>
    <row r="1044" customHeight="1" spans="1:11">
      <c r="A1044" s="21">
        <v>1040</v>
      </c>
      <c r="B1044" s="73" t="s">
        <v>1096</v>
      </c>
      <c r="C1044" s="73" t="s">
        <v>1147</v>
      </c>
      <c r="D1044" s="73" t="s">
        <v>1149</v>
      </c>
      <c r="E1044" s="78" t="s">
        <v>17</v>
      </c>
      <c r="F1044" s="73" t="s">
        <v>18</v>
      </c>
      <c r="G1044" s="74" t="s">
        <v>28</v>
      </c>
      <c r="H1044" s="75">
        <v>45358</v>
      </c>
      <c r="I1044" s="79">
        <v>800</v>
      </c>
      <c r="J1044" s="40" t="s">
        <v>20</v>
      </c>
      <c r="K1044" s="69"/>
    </row>
    <row r="1045" customHeight="1" spans="1:11">
      <c r="A1045" s="21">
        <v>1041</v>
      </c>
      <c r="B1045" s="73" t="s">
        <v>1096</v>
      </c>
      <c r="C1045" s="73" t="s">
        <v>1147</v>
      </c>
      <c r="D1045" s="73" t="s">
        <v>1150</v>
      </c>
      <c r="E1045" s="78" t="s">
        <v>17</v>
      </c>
      <c r="F1045" s="73" t="s">
        <v>18</v>
      </c>
      <c r="G1045" s="74" t="s">
        <v>28</v>
      </c>
      <c r="H1045" s="75">
        <v>45323</v>
      </c>
      <c r="I1045" s="79">
        <f>IF(F1045="是",VLOOKUP(G1045,[100]Sheet2!A:C,3,FALSE),VLOOKUP(G1045,[100]Sheet2!A:B,2,FALSE))</f>
        <v>800</v>
      </c>
      <c r="J1045" s="40" t="s">
        <v>20</v>
      </c>
      <c r="K1045" s="69"/>
    </row>
    <row r="1046" customHeight="1" spans="1:11">
      <c r="A1046" s="21">
        <v>1042</v>
      </c>
      <c r="B1046" s="73" t="s">
        <v>1096</v>
      </c>
      <c r="C1046" s="73" t="s">
        <v>1147</v>
      </c>
      <c r="D1046" s="73" t="s">
        <v>1151</v>
      </c>
      <c r="E1046" s="78" t="s">
        <v>17</v>
      </c>
      <c r="F1046" s="73" t="s">
        <v>18</v>
      </c>
      <c r="G1046" s="74" t="s">
        <v>28</v>
      </c>
      <c r="H1046" s="75">
        <v>45323</v>
      </c>
      <c r="I1046" s="79">
        <f>IF(F1046="是",VLOOKUP(G1046,[100]Sheet2!A:C,3,FALSE),VLOOKUP(G1046,[100]Sheet2!A:B,2,FALSE))</f>
        <v>800</v>
      </c>
      <c r="J1046" s="40" t="s">
        <v>20</v>
      </c>
      <c r="K1046" s="69"/>
    </row>
    <row r="1047" customHeight="1" spans="1:11">
      <c r="A1047" s="21">
        <v>1043</v>
      </c>
      <c r="B1047" s="73" t="s">
        <v>1096</v>
      </c>
      <c r="C1047" s="73" t="s">
        <v>1147</v>
      </c>
      <c r="D1047" s="73" t="s">
        <v>1152</v>
      </c>
      <c r="E1047" s="78" t="s">
        <v>17</v>
      </c>
      <c r="F1047" s="73" t="s">
        <v>18</v>
      </c>
      <c r="G1047" s="74" t="s">
        <v>22</v>
      </c>
      <c r="H1047" s="75">
        <v>45330</v>
      </c>
      <c r="I1047" s="79">
        <f>IF(F1047="是",VLOOKUP(G1047,[100]Sheet2!A:C,3,FALSE),VLOOKUP(G1047,[100]Sheet2!A:B,2,FALSE))</f>
        <v>600</v>
      </c>
      <c r="J1047" s="40" t="s">
        <v>20</v>
      </c>
      <c r="K1047" s="69"/>
    </row>
    <row r="1048" customHeight="1" spans="1:11">
      <c r="A1048" s="21">
        <v>1044</v>
      </c>
      <c r="B1048" s="73" t="s">
        <v>1096</v>
      </c>
      <c r="C1048" s="73" t="s">
        <v>1147</v>
      </c>
      <c r="D1048" s="73" t="s">
        <v>1153</v>
      </c>
      <c r="E1048" s="78" t="s">
        <v>17</v>
      </c>
      <c r="F1048" s="73" t="s">
        <v>18</v>
      </c>
      <c r="G1048" s="74" t="s">
        <v>22</v>
      </c>
      <c r="H1048" s="75">
        <v>45323</v>
      </c>
      <c r="I1048" s="79">
        <f>IF(F1048="是",VLOOKUP(G1048,[101]Sheet2!A:C,3,FALSE),VLOOKUP(G1048,[101]Sheet2!A:B,2,FALSE))</f>
        <v>600</v>
      </c>
      <c r="J1048" s="40" t="s">
        <v>20</v>
      </c>
      <c r="K1048" s="69"/>
    </row>
    <row r="1049" customHeight="1" spans="1:11">
      <c r="A1049" s="21">
        <v>1045</v>
      </c>
      <c r="B1049" s="73" t="s">
        <v>1096</v>
      </c>
      <c r="C1049" s="73" t="s">
        <v>1147</v>
      </c>
      <c r="D1049" s="73" t="s">
        <v>1154</v>
      </c>
      <c r="E1049" s="78" t="s">
        <v>17</v>
      </c>
      <c r="F1049" s="73" t="s">
        <v>18</v>
      </c>
      <c r="G1049" s="74" t="s">
        <v>22</v>
      </c>
      <c r="H1049" s="75">
        <v>45323</v>
      </c>
      <c r="I1049" s="79">
        <f>IF(F1049="是",VLOOKUP(G1049,[101]Sheet2!A:C,3,FALSE),VLOOKUP(G1049,[101]Sheet2!A:B,2,FALSE))</f>
        <v>600</v>
      </c>
      <c r="J1049" s="40" t="s">
        <v>20</v>
      </c>
      <c r="K1049" s="69"/>
    </row>
    <row r="1050" customHeight="1" spans="1:11">
      <c r="A1050" s="21">
        <v>1046</v>
      </c>
      <c r="B1050" s="73" t="s">
        <v>1096</v>
      </c>
      <c r="C1050" s="73" t="s">
        <v>1147</v>
      </c>
      <c r="D1050" s="73" t="s">
        <v>1155</v>
      </c>
      <c r="E1050" s="78" t="s">
        <v>17</v>
      </c>
      <c r="F1050" s="73" t="s">
        <v>18</v>
      </c>
      <c r="G1050" s="74" t="s">
        <v>22</v>
      </c>
      <c r="H1050" s="75">
        <v>45301</v>
      </c>
      <c r="I1050" s="79">
        <f>IF(F1050="是",VLOOKUP(G1050,[101]Sheet2!A:C,3,FALSE),VLOOKUP(G1050,[101]Sheet2!A:B,2,FALSE))</f>
        <v>600</v>
      </c>
      <c r="J1050" s="40" t="s">
        <v>20</v>
      </c>
      <c r="K1050" s="69"/>
    </row>
    <row r="1051" customHeight="1" spans="1:11">
      <c r="A1051" s="21">
        <v>1047</v>
      </c>
      <c r="B1051" s="73" t="s">
        <v>1096</v>
      </c>
      <c r="C1051" s="73" t="s">
        <v>1147</v>
      </c>
      <c r="D1051" s="73" t="s">
        <v>1156</v>
      </c>
      <c r="E1051" s="78" t="s">
        <v>17</v>
      </c>
      <c r="F1051" s="73" t="s">
        <v>18</v>
      </c>
      <c r="G1051" s="74" t="s">
        <v>22</v>
      </c>
      <c r="H1051" s="75">
        <v>45292</v>
      </c>
      <c r="I1051" s="79">
        <v>600</v>
      </c>
      <c r="J1051" s="40" t="s">
        <v>20</v>
      </c>
      <c r="K1051" s="69"/>
    </row>
    <row r="1052" customHeight="1" spans="1:11">
      <c r="A1052" s="21">
        <v>1048</v>
      </c>
      <c r="B1052" s="73" t="s">
        <v>1096</v>
      </c>
      <c r="C1052" s="73" t="s">
        <v>1147</v>
      </c>
      <c r="D1052" s="73" t="s">
        <v>1157</v>
      </c>
      <c r="E1052" s="78" t="s">
        <v>17</v>
      </c>
      <c r="F1052" s="73" t="s">
        <v>18</v>
      </c>
      <c r="G1052" s="74" t="s">
        <v>22</v>
      </c>
      <c r="H1052" s="75">
        <v>45292</v>
      </c>
      <c r="I1052" s="79">
        <v>600</v>
      </c>
      <c r="J1052" s="40" t="s">
        <v>20</v>
      </c>
      <c r="K1052" s="69"/>
    </row>
    <row r="1053" customHeight="1" spans="1:11">
      <c r="A1053" s="21">
        <v>1049</v>
      </c>
      <c r="B1053" s="73" t="s">
        <v>1096</v>
      </c>
      <c r="C1053" s="73" t="s">
        <v>1147</v>
      </c>
      <c r="D1053" s="73" t="s">
        <v>1158</v>
      </c>
      <c r="E1053" s="78" t="s">
        <v>17</v>
      </c>
      <c r="F1053" s="73" t="s">
        <v>18</v>
      </c>
      <c r="G1053" s="74" t="s">
        <v>22</v>
      </c>
      <c r="H1053" s="75">
        <v>45323</v>
      </c>
      <c r="I1053" s="79">
        <v>600</v>
      </c>
      <c r="J1053" s="40" t="s">
        <v>20</v>
      </c>
      <c r="K1053" s="69"/>
    </row>
    <row r="1054" customHeight="1" spans="1:11">
      <c r="A1054" s="21">
        <v>1050</v>
      </c>
      <c r="B1054" s="73" t="s">
        <v>1096</v>
      </c>
      <c r="C1054" s="73" t="s">
        <v>1147</v>
      </c>
      <c r="D1054" s="73" t="s">
        <v>1159</v>
      </c>
      <c r="E1054" s="78" t="s">
        <v>17</v>
      </c>
      <c r="F1054" s="73" t="s">
        <v>18</v>
      </c>
      <c r="G1054" s="74" t="s">
        <v>22</v>
      </c>
      <c r="H1054" s="75">
        <v>45367</v>
      </c>
      <c r="I1054" s="79">
        <v>600</v>
      </c>
      <c r="J1054" s="40" t="s">
        <v>20</v>
      </c>
      <c r="K1054" s="69"/>
    </row>
    <row r="1055" customHeight="1" spans="1:11">
      <c r="A1055" s="21">
        <v>1051</v>
      </c>
      <c r="B1055" s="73" t="s">
        <v>1096</v>
      </c>
      <c r="C1055" s="73" t="s">
        <v>1147</v>
      </c>
      <c r="D1055" s="73" t="s">
        <v>1160</v>
      </c>
      <c r="E1055" s="78" t="s">
        <v>17</v>
      </c>
      <c r="F1055" s="73" t="s">
        <v>18</v>
      </c>
      <c r="G1055" s="74" t="s">
        <v>22</v>
      </c>
      <c r="H1055" s="75">
        <v>45383</v>
      </c>
      <c r="I1055" s="79">
        <v>600</v>
      </c>
      <c r="J1055" s="40" t="s">
        <v>20</v>
      </c>
      <c r="K1055" s="69"/>
    </row>
    <row r="1056" customHeight="1" spans="1:11">
      <c r="A1056" s="21">
        <v>1052</v>
      </c>
      <c r="B1056" s="73" t="s">
        <v>1096</v>
      </c>
      <c r="C1056" s="73" t="s">
        <v>1147</v>
      </c>
      <c r="D1056" s="73" t="s">
        <v>1161</v>
      </c>
      <c r="E1056" s="78" t="s">
        <v>17</v>
      </c>
      <c r="F1056" s="73" t="s">
        <v>18</v>
      </c>
      <c r="G1056" s="74" t="s">
        <v>19</v>
      </c>
      <c r="H1056" s="75">
        <v>45366</v>
      </c>
      <c r="I1056" s="79">
        <v>800</v>
      </c>
      <c r="J1056" s="40" t="s">
        <v>20</v>
      </c>
      <c r="K1056" s="69"/>
    </row>
    <row r="1057" customHeight="1" spans="1:11">
      <c r="A1057" s="21">
        <v>1053</v>
      </c>
      <c r="B1057" s="73" t="s">
        <v>1096</v>
      </c>
      <c r="C1057" s="73" t="s">
        <v>1147</v>
      </c>
      <c r="D1057" s="73" t="s">
        <v>1162</v>
      </c>
      <c r="E1057" s="78" t="s">
        <v>17</v>
      </c>
      <c r="F1057" s="73" t="s">
        <v>18</v>
      </c>
      <c r="G1057" s="74" t="s">
        <v>22</v>
      </c>
      <c r="H1057" s="75">
        <v>45352</v>
      </c>
      <c r="I1057" s="79">
        <v>600</v>
      </c>
      <c r="J1057" s="40" t="s">
        <v>20</v>
      </c>
      <c r="K1057" s="69"/>
    </row>
    <row r="1058" customHeight="1" spans="1:11">
      <c r="A1058" s="21">
        <v>1054</v>
      </c>
      <c r="B1058" s="73" t="s">
        <v>1096</v>
      </c>
      <c r="C1058" s="73" t="s">
        <v>1147</v>
      </c>
      <c r="D1058" s="73" t="s">
        <v>1163</v>
      </c>
      <c r="E1058" s="78" t="s">
        <v>17</v>
      </c>
      <c r="F1058" s="73" t="s">
        <v>18</v>
      </c>
      <c r="G1058" s="74" t="s">
        <v>22</v>
      </c>
      <c r="H1058" s="75">
        <v>45352</v>
      </c>
      <c r="I1058" s="79">
        <v>600</v>
      </c>
      <c r="J1058" s="40" t="s">
        <v>20</v>
      </c>
      <c r="K1058" s="69"/>
    </row>
    <row r="1059" customHeight="1" spans="1:11">
      <c r="A1059" s="21">
        <v>1055</v>
      </c>
      <c r="B1059" s="73" t="s">
        <v>1096</v>
      </c>
      <c r="C1059" s="73" t="s">
        <v>1147</v>
      </c>
      <c r="D1059" s="85" t="s">
        <v>1164</v>
      </c>
      <c r="E1059" s="78" t="s">
        <v>17</v>
      </c>
      <c r="F1059" s="73" t="s">
        <v>18</v>
      </c>
      <c r="G1059" s="74" t="s">
        <v>22</v>
      </c>
      <c r="H1059" s="75">
        <v>45352</v>
      </c>
      <c r="I1059" s="79">
        <v>600</v>
      </c>
      <c r="J1059" s="40" t="s">
        <v>20</v>
      </c>
      <c r="K1059" s="69"/>
    </row>
    <row r="1060" customHeight="1" spans="1:11">
      <c r="A1060" s="21">
        <v>1056</v>
      </c>
      <c r="B1060" s="73" t="s">
        <v>1096</v>
      </c>
      <c r="C1060" s="73" t="s">
        <v>1147</v>
      </c>
      <c r="D1060" s="73" t="s">
        <v>1165</v>
      </c>
      <c r="E1060" s="78" t="s">
        <v>17</v>
      </c>
      <c r="F1060" s="73" t="s">
        <v>18</v>
      </c>
      <c r="G1060" s="74" t="s">
        <v>22</v>
      </c>
      <c r="H1060" s="75">
        <v>45343</v>
      </c>
      <c r="I1060" s="79">
        <v>600</v>
      </c>
      <c r="J1060" s="40" t="s">
        <v>20</v>
      </c>
      <c r="K1060" s="69"/>
    </row>
    <row r="1061" ht="18.75" spans="1:11">
      <c r="A1061" s="21">
        <v>1057</v>
      </c>
      <c r="B1061" s="73" t="s">
        <v>1096</v>
      </c>
      <c r="C1061" s="73" t="s">
        <v>1147</v>
      </c>
      <c r="D1061" s="73" t="s">
        <v>1166</v>
      </c>
      <c r="E1061" s="78" t="s">
        <v>17</v>
      </c>
      <c r="F1061" s="73" t="s">
        <v>18</v>
      </c>
      <c r="G1061" s="74" t="s">
        <v>22</v>
      </c>
      <c r="H1061" s="75">
        <v>45343</v>
      </c>
      <c r="I1061" s="79">
        <v>600</v>
      </c>
      <c r="J1061" s="40" t="s">
        <v>20</v>
      </c>
      <c r="K1061" s="69"/>
    </row>
    <row r="1062" customHeight="1" spans="1:11">
      <c r="A1062" s="21">
        <v>1058</v>
      </c>
      <c r="B1062" s="21" t="s">
        <v>1167</v>
      </c>
      <c r="C1062" s="21" t="s">
        <v>1168</v>
      </c>
      <c r="D1062" s="21" t="s">
        <v>1169</v>
      </c>
      <c r="E1062" s="78" t="s">
        <v>17</v>
      </c>
      <c r="F1062" s="21" t="s">
        <v>18</v>
      </c>
      <c r="G1062" s="36" t="s">
        <v>22</v>
      </c>
      <c r="H1062" s="37">
        <v>45383</v>
      </c>
      <c r="I1062" s="43">
        <f>IF(F1062="是",VLOOKUP(G1062,[105]Sheet2!A:C,3,FALSE),VLOOKUP(G1062,[105]Sheet2!A:B,2,FALSE))</f>
        <v>600</v>
      </c>
      <c r="J1062" s="40" t="s">
        <v>20</v>
      </c>
      <c r="K1062" s="69"/>
    </row>
    <row r="1063" customHeight="1" spans="1:11">
      <c r="A1063" s="21">
        <v>1059</v>
      </c>
      <c r="B1063" s="21" t="s">
        <v>1167</v>
      </c>
      <c r="C1063" s="21" t="s">
        <v>1170</v>
      </c>
      <c r="D1063" s="21" t="s">
        <v>1171</v>
      </c>
      <c r="E1063" s="78" t="s">
        <v>17</v>
      </c>
      <c r="F1063" s="21" t="s">
        <v>18</v>
      </c>
      <c r="G1063" s="36" t="s">
        <v>22</v>
      </c>
      <c r="H1063" s="37">
        <v>45474</v>
      </c>
      <c r="I1063" s="43">
        <f>IF(F1063="是",VLOOKUP(G1063,[105]Sheet2!A:C,3,FALSE),VLOOKUP(G1063,[105]Sheet2!A:B,2,FALSE))</f>
        <v>600</v>
      </c>
      <c r="J1063" s="40" t="s">
        <v>20</v>
      </c>
      <c r="K1063" s="69"/>
    </row>
    <row r="1064" customHeight="1" spans="1:11">
      <c r="A1064" s="21">
        <v>1060</v>
      </c>
      <c r="B1064" s="21" t="s">
        <v>1167</v>
      </c>
      <c r="C1064" s="48" t="s">
        <v>1172</v>
      </c>
      <c r="D1064" s="48" t="s">
        <v>1173</v>
      </c>
      <c r="E1064" s="78" t="s">
        <v>17</v>
      </c>
      <c r="F1064" s="21" t="s">
        <v>18</v>
      </c>
      <c r="G1064" s="36" t="s">
        <v>22</v>
      </c>
      <c r="H1064" s="49">
        <v>45323</v>
      </c>
      <c r="I1064" s="43">
        <f>IF(F1064="是",VLOOKUP(G1064,[105]Sheet2!A:C,3,FALSE),VLOOKUP(G1064,[105]Sheet2!A:B,2,FALSE))</f>
        <v>600</v>
      </c>
      <c r="J1064" s="40" t="s">
        <v>20</v>
      </c>
      <c r="K1064" s="69"/>
    </row>
    <row r="1065" customHeight="1" spans="1:11">
      <c r="A1065" s="21">
        <v>1061</v>
      </c>
      <c r="B1065" s="21" t="s">
        <v>1167</v>
      </c>
      <c r="C1065" s="21" t="s">
        <v>1170</v>
      </c>
      <c r="D1065" s="21" t="s">
        <v>1174</v>
      </c>
      <c r="E1065" s="78" t="s">
        <v>17</v>
      </c>
      <c r="F1065" s="21" t="s">
        <v>18</v>
      </c>
      <c r="G1065" s="36" t="s">
        <v>22</v>
      </c>
      <c r="H1065" s="37">
        <v>45323</v>
      </c>
      <c r="I1065" s="43">
        <f>IF(F1065="是",VLOOKUP(G1065,[105]Sheet2!A:C,3,FALSE),VLOOKUP(G1065,[105]Sheet2!A:B,2,FALSE))</f>
        <v>600</v>
      </c>
      <c r="J1065" s="40" t="s">
        <v>20</v>
      </c>
      <c r="K1065" s="69"/>
    </row>
    <row r="1066" customHeight="1" spans="1:11">
      <c r="A1066" s="21">
        <v>1062</v>
      </c>
      <c r="B1066" s="21" t="s">
        <v>1167</v>
      </c>
      <c r="C1066" s="21" t="s">
        <v>1170</v>
      </c>
      <c r="D1066" s="21" t="s">
        <v>1175</v>
      </c>
      <c r="E1066" s="78" t="s">
        <v>17</v>
      </c>
      <c r="F1066" s="21" t="s">
        <v>18</v>
      </c>
      <c r="G1066" s="36" t="s">
        <v>22</v>
      </c>
      <c r="H1066" s="37">
        <v>45323</v>
      </c>
      <c r="I1066" s="43">
        <f>IF(F1066="是",VLOOKUP(G1066,[105]Sheet2!A:C,3,FALSE),VLOOKUP(G1066,[105]Sheet2!A:B,2,FALSE))</f>
        <v>600</v>
      </c>
      <c r="J1066" s="40" t="s">
        <v>20</v>
      </c>
      <c r="K1066" s="69"/>
    </row>
    <row r="1067" customHeight="1" spans="1:11">
      <c r="A1067" s="21">
        <v>1063</v>
      </c>
      <c r="B1067" s="21" t="s">
        <v>1167</v>
      </c>
      <c r="C1067" s="21" t="s">
        <v>1170</v>
      </c>
      <c r="D1067" s="21" t="s">
        <v>1176</v>
      </c>
      <c r="E1067" s="78" t="s">
        <v>17</v>
      </c>
      <c r="F1067" s="21" t="s">
        <v>18</v>
      </c>
      <c r="G1067" s="36" t="s">
        <v>257</v>
      </c>
      <c r="H1067" s="37">
        <v>45352</v>
      </c>
      <c r="I1067" s="43">
        <f>IF(F1067="是",VLOOKUP(G1067,[105]Sheet2!A:C,3,FALSE),VLOOKUP(G1067,[105]Sheet2!A:B,2,FALSE))</f>
        <v>800</v>
      </c>
      <c r="J1067" s="40" t="s">
        <v>20</v>
      </c>
      <c r="K1067" s="69"/>
    </row>
    <row r="1068" customHeight="1" spans="1:11">
      <c r="A1068" s="21">
        <v>1064</v>
      </c>
      <c r="B1068" s="21" t="s">
        <v>1167</v>
      </c>
      <c r="C1068" s="21" t="s">
        <v>1170</v>
      </c>
      <c r="D1068" s="21" t="s">
        <v>1177</v>
      </c>
      <c r="E1068" s="78" t="s">
        <v>17</v>
      </c>
      <c r="F1068" s="21" t="s">
        <v>18</v>
      </c>
      <c r="G1068" s="36" t="s">
        <v>257</v>
      </c>
      <c r="H1068" s="37">
        <v>45352</v>
      </c>
      <c r="I1068" s="43">
        <f>IF(F1068="是",VLOOKUP(G1068,[105]Sheet2!A:C,3,FALSE),VLOOKUP(G1068,[105]Sheet2!A:B,2,FALSE))</f>
        <v>800</v>
      </c>
      <c r="J1068" s="40" t="s">
        <v>20</v>
      </c>
      <c r="K1068" s="69"/>
    </row>
    <row r="1069" customHeight="1" spans="1:11">
      <c r="A1069" s="21">
        <v>1065</v>
      </c>
      <c r="B1069" s="21" t="s">
        <v>1167</v>
      </c>
      <c r="C1069" s="21" t="s">
        <v>1170</v>
      </c>
      <c r="D1069" s="21" t="s">
        <v>1178</v>
      </c>
      <c r="E1069" s="78" t="s">
        <v>17</v>
      </c>
      <c r="F1069" s="21" t="s">
        <v>18</v>
      </c>
      <c r="G1069" s="36" t="s">
        <v>211</v>
      </c>
      <c r="H1069" s="37">
        <v>45323</v>
      </c>
      <c r="I1069" s="43">
        <f>IF(F1069="是",VLOOKUP(G1069,[105]Sheet2!A:C,3,FALSE),VLOOKUP(G1069,[105]Sheet2!A:B,2,FALSE))</f>
        <v>800</v>
      </c>
      <c r="J1069" s="40" t="s">
        <v>20</v>
      </c>
      <c r="K1069" s="69"/>
    </row>
    <row r="1070" customHeight="1" spans="1:11">
      <c r="A1070" s="21">
        <v>1066</v>
      </c>
      <c r="B1070" s="21" t="s">
        <v>1167</v>
      </c>
      <c r="C1070" s="57" t="s">
        <v>1170</v>
      </c>
      <c r="D1070" s="57" t="s">
        <v>1179</v>
      </c>
      <c r="E1070" s="78" t="s">
        <v>17</v>
      </c>
      <c r="F1070" s="21" t="s">
        <v>18</v>
      </c>
      <c r="G1070" s="36" t="s">
        <v>22</v>
      </c>
      <c r="H1070" s="86">
        <v>45352</v>
      </c>
      <c r="I1070" s="43">
        <f>IF(F1070="是",VLOOKUP(G1070,[105]Sheet2!A:C,3,FALSE),VLOOKUP(G1070,[105]Sheet2!A:B,2,FALSE))</f>
        <v>600</v>
      </c>
      <c r="J1070" s="40" t="s">
        <v>20</v>
      </c>
      <c r="K1070" s="69"/>
    </row>
    <row r="1071" customHeight="1" spans="1:11">
      <c r="A1071" s="21">
        <v>1067</v>
      </c>
      <c r="B1071" s="21" t="s">
        <v>1167</v>
      </c>
      <c r="C1071" s="87" t="s">
        <v>1170</v>
      </c>
      <c r="D1071" s="87" t="s">
        <v>1180</v>
      </c>
      <c r="E1071" s="88" t="s">
        <v>17</v>
      </c>
      <c r="F1071" s="21" t="s">
        <v>18</v>
      </c>
      <c r="G1071" s="36" t="s">
        <v>22</v>
      </c>
      <c r="H1071" s="61">
        <v>45323</v>
      </c>
      <c r="I1071" s="43">
        <f>IF(F1071="是",VLOOKUP(G1071,[105]Sheet2!A:C,3,FALSE),VLOOKUP(G1071,[105]Sheet2!A:B,2,FALSE))</f>
        <v>600</v>
      </c>
      <c r="J1071" s="40" t="s">
        <v>20</v>
      </c>
      <c r="K1071" s="69"/>
    </row>
    <row r="1072" customHeight="1" spans="1:11">
      <c r="A1072" s="21">
        <v>1068</v>
      </c>
      <c r="B1072" s="21" t="s">
        <v>1167</v>
      </c>
      <c r="C1072" s="87" t="s">
        <v>1181</v>
      </c>
      <c r="D1072" s="87" t="s">
        <v>1182</v>
      </c>
      <c r="E1072" s="88" t="s">
        <v>17</v>
      </c>
      <c r="F1072" s="21" t="s">
        <v>18</v>
      </c>
      <c r="G1072" s="36" t="s">
        <v>211</v>
      </c>
      <c r="H1072" s="61">
        <v>45323</v>
      </c>
      <c r="I1072" s="43">
        <f>IF(F1072="是",VLOOKUP(G1072,[105]Sheet2!A:C,3,FALSE),VLOOKUP(G1072,[105]Sheet2!A:B,2,FALSE))</f>
        <v>800</v>
      </c>
      <c r="J1072" s="40" t="s">
        <v>20</v>
      </c>
      <c r="K1072" s="69"/>
    </row>
    <row r="1073" customHeight="1" spans="1:11">
      <c r="A1073" s="21">
        <v>1069</v>
      </c>
      <c r="B1073" s="21" t="s">
        <v>1167</v>
      </c>
      <c r="C1073" s="87" t="s">
        <v>1183</v>
      </c>
      <c r="D1073" s="87" t="s">
        <v>1184</v>
      </c>
      <c r="E1073" s="88" t="s">
        <v>17</v>
      </c>
      <c r="F1073" s="21" t="s">
        <v>18</v>
      </c>
      <c r="G1073" s="36" t="s">
        <v>22</v>
      </c>
      <c r="H1073" s="61">
        <v>45292</v>
      </c>
      <c r="I1073" s="43">
        <f>IF(F1073="是",VLOOKUP(G1073,[105]Sheet2!A:C,3,FALSE),VLOOKUP(G1073,[105]Sheet2!A:B,2,FALSE))</f>
        <v>600</v>
      </c>
      <c r="J1073" s="40" t="s">
        <v>20</v>
      </c>
      <c r="K1073" s="69"/>
    </row>
    <row r="1074" customHeight="1" spans="1:11">
      <c r="A1074" s="21">
        <v>1070</v>
      </c>
      <c r="B1074" s="21" t="s">
        <v>1167</v>
      </c>
      <c r="C1074" s="87" t="s">
        <v>1170</v>
      </c>
      <c r="D1074" s="87" t="s">
        <v>1185</v>
      </c>
      <c r="E1074" s="88" t="s">
        <v>17</v>
      </c>
      <c r="F1074" s="21" t="s">
        <v>18</v>
      </c>
      <c r="G1074" s="36" t="s">
        <v>22</v>
      </c>
      <c r="H1074" s="61">
        <v>45383</v>
      </c>
      <c r="I1074" s="43">
        <f>IF(F1074="是",VLOOKUP(G1074,[105]Sheet2!A:C,3,FALSE),VLOOKUP(G1074,[105]Sheet2!A:B,2,FALSE))</f>
        <v>600</v>
      </c>
      <c r="J1074" s="40" t="s">
        <v>20</v>
      </c>
      <c r="K1074" s="69"/>
    </row>
    <row r="1075" customHeight="1" spans="1:11">
      <c r="A1075" s="21">
        <v>1071</v>
      </c>
      <c r="B1075" s="21" t="s">
        <v>1167</v>
      </c>
      <c r="C1075" s="87" t="s">
        <v>1186</v>
      </c>
      <c r="D1075" s="87" t="s">
        <v>1187</v>
      </c>
      <c r="E1075" s="88" t="s">
        <v>17</v>
      </c>
      <c r="F1075" s="21" t="s">
        <v>18</v>
      </c>
      <c r="G1075" s="36" t="s">
        <v>22</v>
      </c>
      <c r="H1075" s="61">
        <v>45323</v>
      </c>
      <c r="I1075" s="43">
        <f>IF(F1075="是",VLOOKUP(G1075,[105]Sheet2!A:C,3,FALSE),VLOOKUP(G1075,[105]Sheet2!A:B,2,FALSE))</f>
        <v>600</v>
      </c>
      <c r="J1075" s="40" t="s">
        <v>20</v>
      </c>
      <c r="K1075" s="69"/>
    </row>
    <row r="1076" customHeight="1" spans="1:11">
      <c r="A1076" s="21">
        <v>1072</v>
      </c>
      <c r="B1076" s="21" t="s">
        <v>1167</v>
      </c>
      <c r="C1076" s="87" t="s">
        <v>1170</v>
      </c>
      <c r="D1076" s="87" t="s">
        <v>1188</v>
      </c>
      <c r="E1076" s="88" t="s">
        <v>17</v>
      </c>
      <c r="F1076" s="21" t="s">
        <v>18</v>
      </c>
      <c r="G1076" s="36" t="s">
        <v>22</v>
      </c>
      <c r="H1076" s="61">
        <v>45323</v>
      </c>
      <c r="I1076" s="43">
        <f>IF(F1076="是",VLOOKUP(G1076,[105]Sheet2!A:C,3,FALSE),VLOOKUP(G1076,[105]Sheet2!A:B,2,FALSE))</f>
        <v>600</v>
      </c>
      <c r="J1076" s="40" t="s">
        <v>20</v>
      </c>
      <c r="K1076" s="69"/>
    </row>
    <row r="1077" customHeight="1" spans="1:11">
      <c r="A1077" s="21">
        <v>1073</v>
      </c>
      <c r="B1077" s="21" t="s">
        <v>1167</v>
      </c>
      <c r="C1077" s="87" t="s">
        <v>1172</v>
      </c>
      <c r="D1077" s="87" t="s">
        <v>1189</v>
      </c>
      <c r="E1077" s="88" t="s">
        <v>17</v>
      </c>
      <c r="F1077" s="21" t="s">
        <v>18</v>
      </c>
      <c r="G1077" s="36" t="s">
        <v>189</v>
      </c>
      <c r="H1077" s="61">
        <v>45292</v>
      </c>
      <c r="I1077" s="43">
        <f>IF(F1077="是",VLOOKUP(G1077,[105]Sheet2!A:C,3,FALSE),VLOOKUP(G1077,[105]Sheet2!A:B,2,FALSE))</f>
        <v>800</v>
      </c>
      <c r="J1077" s="40" t="s">
        <v>20</v>
      </c>
      <c r="K1077" s="69"/>
    </row>
    <row r="1078" customHeight="1" spans="1:11">
      <c r="A1078" s="21">
        <v>1074</v>
      </c>
      <c r="B1078" s="21" t="s">
        <v>1167</v>
      </c>
      <c r="C1078" s="87" t="s">
        <v>1172</v>
      </c>
      <c r="D1078" s="87" t="s">
        <v>1190</v>
      </c>
      <c r="E1078" s="88" t="s">
        <v>17</v>
      </c>
      <c r="F1078" s="21" t="s">
        <v>18</v>
      </c>
      <c r="G1078" s="36" t="s">
        <v>22</v>
      </c>
      <c r="H1078" s="61">
        <v>45292</v>
      </c>
      <c r="I1078" s="43">
        <f>IF(F1078="是",VLOOKUP(G1078,[105]Sheet2!A:C,3,FALSE),VLOOKUP(G1078,[105]Sheet2!A:B,2,FALSE))</f>
        <v>600</v>
      </c>
      <c r="J1078" s="40" t="s">
        <v>20</v>
      </c>
      <c r="K1078" s="69"/>
    </row>
    <row r="1079" customHeight="1" spans="1:11">
      <c r="A1079" s="21">
        <v>1075</v>
      </c>
      <c r="B1079" s="21" t="s">
        <v>1167</v>
      </c>
      <c r="C1079" s="87" t="s">
        <v>1191</v>
      </c>
      <c r="D1079" s="87" t="s">
        <v>1192</v>
      </c>
      <c r="E1079" s="88" t="s">
        <v>17</v>
      </c>
      <c r="F1079" s="21" t="s">
        <v>18</v>
      </c>
      <c r="G1079" s="36" t="s">
        <v>22</v>
      </c>
      <c r="H1079" s="61">
        <v>45323</v>
      </c>
      <c r="I1079" s="43">
        <f>IF(F1079="是",VLOOKUP(G1079,[105]Sheet2!A:C,3,FALSE),VLOOKUP(G1079,[105]Sheet2!A:B,2,FALSE))</f>
        <v>600</v>
      </c>
      <c r="J1079" s="40" t="s">
        <v>20</v>
      </c>
      <c r="K1079" s="69"/>
    </row>
    <row r="1080" customHeight="1" spans="1:11">
      <c r="A1080" s="21">
        <v>1076</v>
      </c>
      <c r="B1080" s="21" t="s">
        <v>1167</v>
      </c>
      <c r="C1080" s="87" t="s">
        <v>1193</v>
      </c>
      <c r="D1080" s="87" t="s">
        <v>1194</v>
      </c>
      <c r="E1080" s="88" t="s">
        <v>17</v>
      </c>
      <c r="F1080" s="21" t="s">
        <v>18</v>
      </c>
      <c r="G1080" s="36" t="s">
        <v>22</v>
      </c>
      <c r="H1080" s="61">
        <v>45292</v>
      </c>
      <c r="I1080" s="43">
        <f>IF(F1080="是",VLOOKUP(G1080,[105]Sheet2!A:C,3,FALSE),VLOOKUP(G1080,[105]Sheet2!A:B,2,FALSE))</f>
        <v>600</v>
      </c>
      <c r="J1080" s="40" t="s">
        <v>20</v>
      </c>
      <c r="K1080" s="69"/>
    </row>
    <row r="1081" customHeight="1" spans="1:11">
      <c r="A1081" s="21">
        <v>1077</v>
      </c>
      <c r="B1081" s="21" t="s">
        <v>1167</v>
      </c>
      <c r="C1081" s="87" t="s">
        <v>1172</v>
      </c>
      <c r="D1081" s="87" t="s">
        <v>1195</v>
      </c>
      <c r="E1081" s="88" t="s">
        <v>17</v>
      </c>
      <c r="F1081" s="21" t="s">
        <v>18</v>
      </c>
      <c r="G1081" s="36" t="s">
        <v>22</v>
      </c>
      <c r="H1081" s="61">
        <v>45292</v>
      </c>
      <c r="I1081" s="43">
        <f>IF(F1081="是",VLOOKUP(G1081,[105]Sheet2!A:C,3,FALSE),VLOOKUP(G1081,[105]Sheet2!A:B,2,FALSE))</f>
        <v>600</v>
      </c>
      <c r="J1081" s="40" t="s">
        <v>20</v>
      </c>
      <c r="K1081" s="69"/>
    </row>
    <row r="1082" customHeight="1" spans="1:11">
      <c r="A1082" s="21">
        <v>1078</v>
      </c>
      <c r="B1082" s="21" t="s">
        <v>1167</v>
      </c>
      <c r="C1082" s="87" t="s">
        <v>1172</v>
      </c>
      <c r="D1082" s="87" t="s">
        <v>1196</v>
      </c>
      <c r="E1082" s="88" t="s">
        <v>17</v>
      </c>
      <c r="F1082" s="21" t="s">
        <v>18</v>
      </c>
      <c r="G1082" s="36" t="s">
        <v>51</v>
      </c>
      <c r="H1082" s="61">
        <v>45292</v>
      </c>
      <c r="I1082" s="43">
        <f>IF(F1082="是",VLOOKUP(G1082,[105]Sheet2!A:C,3,FALSE),VLOOKUP(G1082,[105]Sheet2!A:B,2,FALSE))</f>
        <v>600</v>
      </c>
      <c r="J1082" s="40" t="s">
        <v>20</v>
      </c>
      <c r="K1082" s="69"/>
    </row>
    <row r="1083" customHeight="1" spans="1:11">
      <c r="A1083" s="21">
        <v>1079</v>
      </c>
      <c r="B1083" s="21" t="s">
        <v>1167</v>
      </c>
      <c r="C1083" s="87" t="s">
        <v>1193</v>
      </c>
      <c r="D1083" s="87" t="s">
        <v>1197</v>
      </c>
      <c r="E1083" s="88" t="s">
        <v>17</v>
      </c>
      <c r="F1083" s="21" t="s">
        <v>18</v>
      </c>
      <c r="G1083" s="36" t="s">
        <v>28</v>
      </c>
      <c r="H1083" s="61">
        <v>45383</v>
      </c>
      <c r="I1083" s="43">
        <f>IF(F1083="是",VLOOKUP(G1083,[105]Sheet2!A:C,3,FALSE),VLOOKUP(G1083,[105]Sheet2!A:B,2,FALSE))</f>
        <v>800</v>
      </c>
      <c r="J1083" s="40" t="s">
        <v>20</v>
      </c>
      <c r="K1083" s="69"/>
    </row>
    <row r="1084" customHeight="1" spans="1:11">
      <c r="A1084" s="21">
        <v>1080</v>
      </c>
      <c r="B1084" s="21" t="s">
        <v>1167</v>
      </c>
      <c r="C1084" s="87" t="s">
        <v>1193</v>
      </c>
      <c r="D1084" s="87" t="s">
        <v>1198</v>
      </c>
      <c r="E1084" s="88" t="s">
        <v>17</v>
      </c>
      <c r="F1084" s="21" t="s">
        <v>18</v>
      </c>
      <c r="G1084" s="36" t="s">
        <v>22</v>
      </c>
      <c r="H1084" s="61">
        <v>45323</v>
      </c>
      <c r="I1084" s="43">
        <f>IF(F1084="是",VLOOKUP(G1084,[105]Sheet2!A:C,3,FALSE),VLOOKUP(G1084,[105]Sheet2!A:B,2,FALSE))</f>
        <v>600</v>
      </c>
      <c r="J1084" s="40" t="s">
        <v>20</v>
      </c>
      <c r="K1084" s="69"/>
    </row>
    <row r="1085" customHeight="1" spans="1:11">
      <c r="A1085" s="21">
        <v>1081</v>
      </c>
      <c r="B1085" s="21" t="s">
        <v>1167</v>
      </c>
      <c r="C1085" s="87" t="s">
        <v>1199</v>
      </c>
      <c r="D1085" s="87" t="s">
        <v>1200</v>
      </c>
      <c r="E1085" s="88" t="s">
        <v>17</v>
      </c>
      <c r="F1085" s="21" t="s">
        <v>18</v>
      </c>
      <c r="G1085" s="36" t="s">
        <v>199</v>
      </c>
      <c r="H1085" s="61">
        <v>45383</v>
      </c>
      <c r="I1085" s="43">
        <f>IF(F1085="是",VLOOKUP(G1085,[105]Sheet2!A:C,3,FALSE),VLOOKUP(G1085,[105]Sheet2!A:B,2,FALSE))</f>
        <v>800</v>
      </c>
      <c r="J1085" s="40" t="s">
        <v>20</v>
      </c>
      <c r="K1085" s="69"/>
    </row>
    <row r="1086" customHeight="1" spans="1:11">
      <c r="A1086" s="21">
        <v>1082</v>
      </c>
      <c r="B1086" s="21" t="s">
        <v>1167</v>
      </c>
      <c r="C1086" s="87" t="s">
        <v>1201</v>
      </c>
      <c r="D1086" s="87" t="s">
        <v>1202</v>
      </c>
      <c r="E1086" s="88" t="s">
        <v>17</v>
      </c>
      <c r="F1086" s="21" t="s">
        <v>18</v>
      </c>
      <c r="G1086" s="36" t="s">
        <v>19</v>
      </c>
      <c r="H1086" s="61">
        <v>45323</v>
      </c>
      <c r="I1086" s="43">
        <f>IF(F1086="是",VLOOKUP(G1086,[105]Sheet2!A:C,3,FALSE),VLOOKUP(G1086,[105]Sheet2!A:B,2,FALSE))</f>
        <v>800</v>
      </c>
      <c r="J1086" s="40" t="s">
        <v>20</v>
      </c>
      <c r="K1086" s="69"/>
    </row>
    <row r="1087" customHeight="1" spans="1:11">
      <c r="A1087" s="21">
        <v>1083</v>
      </c>
      <c r="B1087" s="21" t="s">
        <v>1167</v>
      </c>
      <c r="C1087" s="87" t="s">
        <v>1201</v>
      </c>
      <c r="D1087" s="87" t="s">
        <v>1203</v>
      </c>
      <c r="E1087" s="88" t="s">
        <v>17</v>
      </c>
      <c r="F1087" s="21" t="s">
        <v>18</v>
      </c>
      <c r="G1087" s="36" t="s">
        <v>22</v>
      </c>
      <c r="H1087" s="61">
        <v>45323</v>
      </c>
      <c r="I1087" s="43">
        <f>IF(F1087="是",VLOOKUP(G1087,[105]Sheet2!A:C,3,FALSE),VLOOKUP(G1087,[105]Sheet2!A:B,2,FALSE))</f>
        <v>600</v>
      </c>
      <c r="J1087" s="40" t="s">
        <v>20</v>
      </c>
      <c r="K1087" s="69"/>
    </row>
    <row r="1088" customHeight="1" spans="1:11">
      <c r="A1088" s="21">
        <v>1084</v>
      </c>
      <c r="B1088" s="21" t="s">
        <v>1167</v>
      </c>
      <c r="C1088" s="87" t="s">
        <v>1199</v>
      </c>
      <c r="D1088" s="87" t="s">
        <v>1204</v>
      </c>
      <c r="E1088" s="88" t="s">
        <v>17</v>
      </c>
      <c r="F1088" s="21" t="s">
        <v>18</v>
      </c>
      <c r="G1088" s="36" t="s">
        <v>22</v>
      </c>
      <c r="H1088" s="61">
        <v>45323</v>
      </c>
      <c r="I1088" s="43">
        <f>IF(F1088="是",VLOOKUP(G1088,[105]Sheet2!A:C,3,FALSE),VLOOKUP(G1088,[105]Sheet2!A:B,2,FALSE))</f>
        <v>600</v>
      </c>
      <c r="J1088" s="40" t="s">
        <v>20</v>
      </c>
      <c r="K1088" s="69"/>
    </row>
    <row r="1089" customHeight="1" spans="1:11">
      <c r="A1089" s="21">
        <v>1085</v>
      </c>
      <c r="B1089" s="21" t="s">
        <v>1167</v>
      </c>
      <c r="C1089" s="87" t="s">
        <v>1205</v>
      </c>
      <c r="D1089" s="87" t="s">
        <v>1206</v>
      </c>
      <c r="E1089" s="88" t="s">
        <v>17</v>
      </c>
      <c r="F1089" s="21" t="s">
        <v>18</v>
      </c>
      <c r="G1089" s="36" t="s">
        <v>22</v>
      </c>
      <c r="H1089" s="61">
        <v>45323</v>
      </c>
      <c r="I1089" s="43">
        <f>IF(F1089="是",VLOOKUP(G1089,[105]Sheet2!A:C,3,FALSE),VLOOKUP(G1089,[105]Sheet2!A:B,2,FALSE))</f>
        <v>600</v>
      </c>
      <c r="J1089" s="40" t="s">
        <v>20</v>
      </c>
      <c r="K1089" s="69"/>
    </row>
    <row r="1090" customHeight="1" spans="1:11">
      <c r="A1090" s="21">
        <v>1086</v>
      </c>
      <c r="B1090" s="21" t="s">
        <v>1167</v>
      </c>
      <c r="C1090" s="87" t="s">
        <v>1205</v>
      </c>
      <c r="D1090" s="87" t="s">
        <v>1207</v>
      </c>
      <c r="E1090" s="88" t="s">
        <v>17</v>
      </c>
      <c r="F1090" s="21" t="s">
        <v>18</v>
      </c>
      <c r="G1090" s="36" t="s">
        <v>22</v>
      </c>
      <c r="H1090" s="61">
        <v>45323</v>
      </c>
      <c r="I1090" s="43">
        <f>IF(F1090="是",VLOOKUP(G1090,[105]Sheet2!A:C,3,FALSE),VLOOKUP(G1090,[105]Sheet2!A:B,2,FALSE))</f>
        <v>600</v>
      </c>
      <c r="J1090" s="40" t="s">
        <v>20</v>
      </c>
      <c r="K1090" s="69"/>
    </row>
    <row r="1091" customHeight="1" spans="1:11">
      <c r="A1091" s="21">
        <v>1087</v>
      </c>
      <c r="B1091" s="21" t="s">
        <v>1167</v>
      </c>
      <c r="C1091" s="87" t="s">
        <v>1205</v>
      </c>
      <c r="D1091" s="87" t="s">
        <v>1208</v>
      </c>
      <c r="E1091" s="88" t="s">
        <v>17</v>
      </c>
      <c r="F1091" s="21" t="s">
        <v>18</v>
      </c>
      <c r="G1091" s="36" t="s">
        <v>22</v>
      </c>
      <c r="H1091" s="61">
        <v>45323</v>
      </c>
      <c r="I1091" s="43">
        <f>IF(F1091="是",VLOOKUP(G1091,[105]Sheet2!A:C,3,FALSE),VLOOKUP(G1091,[105]Sheet2!A:B,2,FALSE))</f>
        <v>600</v>
      </c>
      <c r="J1091" s="40" t="s">
        <v>20</v>
      </c>
      <c r="K1091" s="69"/>
    </row>
    <row r="1092" customHeight="1" spans="1:11">
      <c r="A1092" s="21">
        <v>1088</v>
      </c>
      <c r="B1092" s="21" t="s">
        <v>1167</v>
      </c>
      <c r="C1092" s="87" t="s">
        <v>1170</v>
      </c>
      <c r="D1092" s="87" t="s">
        <v>1209</v>
      </c>
      <c r="E1092" s="88" t="s">
        <v>17</v>
      </c>
      <c r="F1092" s="21" t="s">
        <v>18</v>
      </c>
      <c r="G1092" s="36" t="s">
        <v>22</v>
      </c>
      <c r="H1092" s="61">
        <v>45292</v>
      </c>
      <c r="I1092" s="43">
        <f>IF(F1092="是",VLOOKUP(G1092,[105]Sheet2!A:C,3,FALSE),VLOOKUP(G1092,[105]Sheet2!A:B,2,FALSE))</f>
        <v>600</v>
      </c>
      <c r="J1092" s="40" t="s">
        <v>20</v>
      </c>
      <c r="K1092" s="69"/>
    </row>
    <row r="1093" customHeight="1" spans="1:11">
      <c r="A1093" s="21">
        <v>1089</v>
      </c>
      <c r="B1093" s="21" t="s">
        <v>1167</v>
      </c>
      <c r="C1093" s="87" t="s">
        <v>1210</v>
      </c>
      <c r="D1093" s="87" t="s">
        <v>1211</v>
      </c>
      <c r="E1093" s="88" t="s">
        <v>17</v>
      </c>
      <c r="F1093" s="21" t="s">
        <v>18</v>
      </c>
      <c r="G1093" s="36" t="s">
        <v>25</v>
      </c>
      <c r="H1093" s="61">
        <v>45292</v>
      </c>
      <c r="I1093" s="43">
        <f>IF(F1093="是",VLOOKUP(G1093,[105]Sheet2!A:C,3,FALSE),VLOOKUP(G1093,[105]Sheet2!A:B,2,FALSE))</f>
        <v>800</v>
      </c>
      <c r="J1093" s="40" t="s">
        <v>20</v>
      </c>
      <c r="K1093" s="69"/>
    </row>
    <row r="1094" customHeight="1" spans="1:11">
      <c r="A1094" s="21">
        <v>1090</v>
      </c>
      <c r="B1094" s="21" t="s">
        <v>1167</v>
      </c>
      <c r="C1094" s="87" t="s">
        <v>1212</v>
      </c>
      <c r="D1094" s="87" t="s">
        <v>1213</v>
      </c>
      <c r="E1094" s="88" t="s">
        <v>17</v>
      </c>
      <c r="F1094" s="21" t="s">
        <v>18</v>
      </c>
      <c r="G1094" s="36" t="s">
        <v>22</v>
      </c>
      <c r="H1094" s="61">
        <v>45292</v>
      </c>
      <c r="I1094" s="43">
        <f>IF(F1094="是",VLOOKUP(G1094,[105]Sheet2!A:C,3,FALSE),VLOOKUP(G1094,[105]Sheet2!A:B,2,FALSE))</f>
        <v>600</v>
      </c>
      <c r="J1094" s="40" t="s">
        <v>20</v>
      </c>
      <c r="K1094" s="69"/>
    </row>
    <row r="1095" customHeight="1" spans="1:11">
      <c r="A1095" s="21">
        <v>1091</v>
      </c>
      <c r="B1095" s="21" t="s">
        <v>1167</v>
      </c>
      <c r="C1095" s="87" t="s">
        <v>1193</v>
      </c>
      <c r="D1095" s="87" t="s">
        <v>1214</v>
      </c>
      <c r="E1095" s="88" t="s">
        <v>17</v>
      </c>
      <c r="F1095" s="21" t="s">
        <v>18</v>
      </c>
      <c r="G1095" s="36" t="s">
        <v>22</v>
      </c>
      <c r="H1095" s="61">
        <v>45323</v>
      </c>
      <c r="I1095" s="43">
        <f>IF(F1095="是",VLOOKUP(G1095,[105]Sheet2!A:C,3,FALSE),VLOOKUP(G1095,[105]Sheet2!A:B,2,FALSE))</f>
        <v>600</v>
      </c>
      <c r="J1095" s="40" t="s">
        <v>20</v>
      </c>
      <c r="K1095" s="69"/>
    </row>
    <row r="1096" customHeight="1" spans="1:11">
      <c r="A1096" s="21">
        <v>1092</v>
      </c>
      <c r="B1096" s="21" t="s">
        <v>1167</v>
      </c>
      <c r="C1096" s="87" t="s">
        <v>1193</v>
      </c>
      <c r="D1096" s="87" t="s">
        <v>1215</v>
      </c>
      <c r="E1096" s="88" t="s">
        <v>17</v>
      </c>
      <c r="F1096" s="21" t="s">
        <v>18</v>
      </c>
      <c r="G1096" s="36" t="s">
        <v>22</v>
      </c>
      <c r="H1096" s="61">
        <v>45323</v>
      </c>
      <c r="I1096" s="43">
        <f>IF(F1096="是",VLOOKUP(G1096,[105]Sheet2!A:C,3,FALSE),VLOOKUP(G1096,[105]Sheet2!A:B,2,FALSE))</f>
        <v>600</v>
      </c>
      <c r="J1096" s="40" t="s">
        <v>20</v>
      </c>
      <c r="K1096" s="69"/>
    </row>
    <row r="1097" customHeight="1" spans="1:11">
      <c r="A1097" s="21">
        <v>1093</v>
      </c>
      <c r="B1097" s="21" t="s">
        <v>1167</v>
      </c>
      <c r="C1097" s="87" t="s">
        <v>1170</v>
      </c>
      <c r="D1097" s="87" t="s">
        <v>1216</v>
      </c>
      <c r="E1097" s="88" t="s">
        <v>17</v>
      </c>
      <c r="F1097" s="21" t="s">
        <v>18</v>
      </c>
      <c r="G1097" s="36" t="s">
        <v>22</v>
      </c>
      <c r="H1097" s="61">
        <v>45323</v>
      </c>
      <c r="I1097" s="43">
        <f>IF(F1097="是",VLOOKUP(G1097,[105]Sheet2!A:C,3,FALSE),VLOOKUP(G1097,[105]Sheet2!A:B,2,FALSE))</f>
        <v>600</v>
      </c>
      <c r="J1097" s="40" t="s">
        <v>20</v>
      </c>
      <c r="K1097" s="69"/>
    </row>
    <row r="1098" customHeight="1" spans="1:11">
      <c r="A1098" s="21">
        <v>1094</v>
      </c>
      <c r="B1098" s="21" t="s">
        <v>1167</v>
      </c>
      <c r="C1098" s="87" t="s">
        <v>1170</v>
      </c>
      <c r="D1098" s="87" t="s">
        <v>1217</v>
      </c>
      <c r="E1098" s="88" t="s">
        <v>17</v>
      </c>
      <c r="F1098" s="21" t="s">
        <v>18</v>
      </c>
      <c r="G1098" s="36" t="s">
        <v>22</v>
      </c>
      <c r="H1098" s="61">
        <v>45323</v>
      </c>
      <c r="I1098" s="43">
        <f>IF(F1098="是",VLOOKUP(G1098,[105]Sheet2!A:C,3,FALSE),VLOOKUP(G1098,[105]Sheet2!A:B,2,FALSE))</f>
        <v>600</v>
      </c>
      <c r="J1098" s="40" t="s">
        <v>20</v>
      </c>
      <c r="K1098" s="69"/>
    </row>
    <row r="1099" customHeight="1" spans="1:11">
      <c r="A1099" s="21">
        <v>1095</v>
      </c>
      <c r="B1099" s="21" t="s">
        <v>1167</v>
      </c>
      <c r="C1099" s="87" t="s">
        <v>1193</v>
      </c>
      <c r="D1099" s="87" t="s">
        <v>1218</v>
      </c>
      <c r="E1099" s="88" t="s">
        <v>17</v>
      </c>
      <c r="F1099" s="21" t="s">
        <v>18</v>
      </c>
      <c r="G1099" s="36" t="s">
        <v>700</v>
      </c>
      <c r="H1099" s="61">
        <v>45323</v>
      </c>
      <c r="I1099" s="43">
        <v>600</v>
      </c>
      <c r="J1099" s="40" t="s">
        <v>20</v>
      </c>
      <c r="K1099" s="69"/>
    </row>
    <row r="1100" customHeight="1" spans="1:11">
      <c r="A1100" s="21">
        <v>1096</v>
      </c>
      <c r="B1100" s="21" t="s">
        <v>1167</v>
      </c>
      <c r="C1100" s="87" t="s">
        <v>1193</v>
      </c>
      <c r="D1100" s="87" t="s">
        <v>1219</v>
      </c>
      <c r="E1100" s="88" t="s">
        <v>1220</v>
      </c>
      <c r="F1100" s="21" t="s">
        <v>18</v>
      </c>
      <c r="G1100" s="36" t="s">
        <v>700</v>
      </c>
      <c r="H1100" s="61">
        <v>45323</v>
      </c>
      <c r="I1100" s="43">
        <f>IF(F1100="是",VLOOKUP(G1100,[105]Sheet2!A:C,3,FALSE),VLOOKUP(G1100,[105]Sheet2!A:B,2,FALSE))</f>
        <v>600</v>
      </c>
      <c r="J1100" s="40" t="s">
        <v>20</v>
      </c>
      <c r="K1100" s="69"/>
    </row>
    <row r="1101" customHeight="1" spans="1:11">
      <c r="A1101" s="21">
        <v>1097</v>
      </c>
      <c r="B1101" s="21" t="s">
        <v>1167</v>
      </c>
      <c r="C1101" s="87" t="s">
        <v>1170</v>
      </c>
      <c r="D1101" s="87" t="s">
        <v>1221</v>
      </c>
      <c r="E1101" s="88" t="s">
        <v>17</v>
      </c>
      <c r="F1101" s="21" t="s">
        <v>18</v>
      </c>
      <c r="G1101" s="36" t="s">
        <v>22</v>
      </c>
      <c r="H1101" s="61">
        <v>45292</v>
      </c>
      <c r="I1101" s="43">
        <f>IF(F1101="是",VLOOKUP(G1101,[105]Sheet2!A:C,3,FALSE),VLOOKUP(G1101,[105]Sheet2!A:B,2,FALSE))</f>
        <v>600</v>
      </c>
      <c r="J1101" s="40" t="s">
        <v>20</v>
      </c>
      <c r="K1101" s="69"/>
    </row>
    <row r="1102" customHeight="1" spans="1:11">
      <c r="A1102" s="21">
        <v>1098</v>
      </c>
      <c r="B1102" s="21" t="s">
        <v>1167</v>
      </c>
      <c r="C1102" s="87" t="s">
        <v>1186</v>
      </c>
      <c r="D1102" s="87" t="s">
        <v>1222</v>
      </c>
      <c r="E1102" s="88" t="s">
        <v>17</v>
      </c>
      <c r="F1102" s="21" t="s">
        <v>18</v>
      </c>
      <c r="G1102" s="36" t="s">
        <v>22</v>
      </c>
      <c r="H1102" s="61">
        <v>45292</v>
      </c>
      <c r="I1102" s="43">
        <f>IF(F1102="是",VLOOKUP(G1102,[105]Sheet2!A:C,3,FALSE),VLOOKUP(G1102,[105]Sheet2!A:B,2,FALSE))</f>
        <v>600</v>
      </c>
      <c r="J1102" s="40" t="s">
        <v>20</v>
      </c>
      <c r="K1102" s="69"/>
    </row>
    <row r="1103" customHeight="1" spans="1:11">
      <c r="A1103" s="21">
        <v>1099</v>
      </c>
      <c r="B1103" s="21" t="s">
        <v>1167</v>
      </c>
      <c r="C1103" s="87" t="s">
        <v>1186</v>
      </c>
      <c r="D1103" s="87" t="s">
        <v>1223</v>
      </c>
      <c r="E1103" s="88" t="s">
        <v>17</v>
      </c>
      <c r="F1103" s="21" t="s">
        <v>18</v>
      </c>
      <c r="G1103" s="36" t="s">
        <v>22</v>
      </c>
      <c r="H1103" s="61">
        <v>45292</v>
      </c>
      <c r="I1103" s="43">
        <f>IF(F1103="是",VLOOKUP(G1103,[105]Sheet2!A:C,3,FALSE),VLOOKUP(G1103,[105]Sheet2!A:B,2,FALSE))</f>
        <v>600</v>
      </c>
      <c r="J1103" s="40" t="s">
        <v>20</v>
      </c>
      <c r="K1103" s="69"/>
    </row>
    <row r="1104" customHeight="1" spans="1:11">
      <c r="A1104" s="21">
        <v>1100</v>
      </c>
      <c r="B1104" s="21" t="s">
        <v>1167</v>
      </c>
      <c r="C1104" s="87" t="s">
        <v>1193</v>
      </c>
      <c r="D1104" s="87" t="s">
        <v>1224</v>
      </c>
      <c r="E1104" s="88" t="s">
        <v>17</v>
      </c>
      <c r="F1104" s="21" t="s">
        <v>18</v>
      </c>
      <c r="G1104" s="36" t="s">
        <v>22</v>
      </c>
      <c r="H1104" s="61">
        <v>45292</v>
      </c>
      <c r="I1104" s="43">
        <f>IF(F1104="是",VLOOKUP(G1104,[105]Sheet2!A:C,3,FALSE),VLOOKUP(G1104,[105]Sheet2!A:B,2,FALSE))</f>
        <v>600</v>
      </c>
      <c r="J1104" s="40" t="s">
        <v>20</v>
      </c>
      <c r="K1104" s="69"/>
    </row>
    <row r="1105" customHeight="1" spans="1:11">
      <c r="A1105" s="21">
        <v>1101</v>
      </c>
      <c r="B1105" s="21" t="s">
        <v>1167</v>
      </c>
      <c r="C1105" s="87" t="s">
        <v>1193</v>
      </c>
      <c r="D1105" s="87" t="s">
        <v>1225</v>
      </c>
      <c r="E1105" s="88" t="s">
        <v>17</v>
      </c>
      <c r="F1105" s="21" t="s">
        <v>18</v>
      </c>
      <c r="G1105" s="36" t="s">
        <v>22</v>
      </c>
      <c r="H1105" s="61">
        <v>45292</v>
      </c>
      <c r="I1105" s="43">
        <f>IF(F1105="是",VLOOKUP(G1105,[105]Sheet2!A:C,3,FALSE),VLOOKUP(G1105,[105]Sheet2!A:B,2,FALSE))</f>
        <v>600</v>
      </c>
      <c r="J1105" s="40" t="s">
        <v>20</v>
      </c>
      <c r="K1105" s="69"/>
    </row>
    <row r="1106" customHeight="1" spans="1:11">
      <c r="A1106" s="21">
        <v>1102</v>
      </c>
      <c r="B1106" s="21" t="s">
        <v>1167</v>
      </c>
      <c r="C1106" s="87" t="s">
        <v>1193</v>
      </c>
      <c r="D1106" s="87" t="s">
        <v>1226</v>
      </c>
      <c r="E1106" s="88" t="s">
        <v>17</v>
      </c>
      <c r="F1106" s="21" t="s">
        <v>18</v>
      </c>
      <c r="G1106" s="36" t="s">
        <v>22</v>
      </c>
      <c r="H1106" s="61">
        <v>45292</v>
      </c>
      <c r="I1106" s="43">
        <f>IF(F1106="是",VLOOKUP(G1106,[105]Sheet2!A:C,3,FALSE),VLOOKUP(G1106,[105]Sheet2!A:B,2,FALSE))</f>
        <v>600</v>
      </c>
      <c r="J1106" s="40" t="s">
        <v>20</v>
      </c>
      <c r="K1106" s="69"/>
    </row>
    <row r="1107" customHeight="1" spans="1:11">
      <c r="A1107" s="21">
        <v>1103</v>
      </c>
      <c r="B1107" s="21" t="s">
        <v>1167</v>
      </c>
      <c r="C1107" s="87" t="s">
        <v>1172</v>
      </c>
      <c r="D1107" s="87" t="s">
        <v>1227</v>
      </c>
      <c r="E1107" s="88" t="s">
        <v>17</v>
      </c>
      <c r="F1107" s="21" t="s">
        <v>18</v>
      </c>
      <c r="G1107" s="36" t="s">
        <v>22</v>
      </c>
      <c r="H1107" s="61">
        <v>45292</v>
      </c>
      <c r="I1107" s="43">
        <f>IF(F1107="是",VLOOKUP(G1107,[105]Sheet2!A:C,3,FALSE),VLOOKUP(G1107,[105]Sheet2!A:B,2,FALSE))</f>
        <v>600</v>
      </c>
      <c r="J1107" s="40" t="s">
        <v>20</v>
      </c>
      <c r="K1107" s="69"/>
    </row>
    <row r="1108" customHeight="1" spans="1:11">
      <c r="A1108" s="21">
        <v>1104</v>
      </c>
      <c r="B1108" s="21" t="s">
        <v>1167</v>
      </c>
      <c r="C1108" s="87" t="s">
        <v>1181</v>
      </c>
      <c r="D1108" s="87" t="s">
        <v>1228</v>
      </c>
      <c r="E1108" s="88" t="s">
        <v>17</v>
      </c>
      <c r="F1108" s="21" t="s">
        <v>18</v>
      </c>
      <c r="G1108" s="36" t="s">
        <v>25</v>
      </c>
      <c r="H1108" s="61">
        <v>45292</v>
      </c>
      <c r="I1108" s="43">
        <f>IF(F1108="是",VLOOKUP(G1108,[105]Sheet2!A:C,3,FALSE),VLOOKUP(G1108,[105]Sheet2!A:B,2,FALSE))</f>
        <v>800</v>
      </c>
      <c r="J1108" s="40" t="s">
        <v>20</v>
      </c>
      <c r="K1108" s="69"/>
    </row>
    <row r="1109" customHeight="1" spans="1:11">
      <c r="A1109" s="21">
        <v>1105</v>
      </c>
      <c r="B1109" s="21" t="s">
        <v>1167</v>
      </c>
      <c r="C1109" s="87" t="s">
        <v>1205</v>
      </c>
      <c r="D1109" s="87" t="s">
        <v>1229</v>
      </c>
      <c r="E1109" s="88" t="s">
        <v>17</v>
      </c>
      <c r="F1109" s="21" t="s">
        <v>18</v>
      </c>
      <c r="G1109" s="36" t="s">
        <v>22</v>
      </c>
      <c r="H1109" s="61">
        <v>45292</v>
      </c>
      <c r="I1109" s="43">
        <f>IF(F1109="是",VLOOKUP(G1109,[105]Sheet2!A:C,3,FALSE),VLOOKUP(G1109,[105]Sheet2!A:B,2,FALSE))</f>
        <v>600</v>
      </c>
      <c r="J1109" s="40" t="s">
        <v>20</v>
      </c>
      <c r="K1109" s="69"/>
    </row>
    <row r="1110" customHeight="1" spans="1:11">
      <c r="A1110" s="21">
        <v>1106</v>
      </c>
      <c r="B1110" s="21" t="s">
        <v>1167</v>
      </c>
      <c r="C1110" s="87" t="s">
        <v>1205</v>
      </c>
      <c r="D1110" s="87" t="s">
        <v>1230</v>
      </c>
      <c r="E1110" s="88" t="s">
        <v>17</v>
      </c>
      <c r="F1110" s="21" t="s">
        <v>18</v>
      </c>
      <c r="G1110" s="36" t="s">
        <v>22</v>
      </c>
      <c r="H1110" s="61">
        <v>45292</v>
      </c>
      <c r="I1110" s="43">
        <f>IF(F1110="是",VLOOKUP(G1110,[105]Sheet2!A:C,3,FALSE),VLOOKUP(G1110,[105]Sheet2!A:B,2,FALSE))</f>
        <v>600</v>
      </c>
      <c r="J1110" s="40" t="s">
        <v>20</v>
      </c>
      <c r="K1110" s="69"/>
    </row>
    <row r="1111" customHeight="1" spans="1:11">
      <c r="A1111" s="21">
        <v>1107</v>
      </c>
      <c r="B1111" s="21" t="s">
        <v>1167</v>
      </c>
      <c r="C1111" s="87" t="s">
        <v>1205</v>
      </c>
      <c r="D1111" s="87" t="s">
        <v>1231</v>
      </c>
      <c r="E1111" s="88" t="s">
        <v>17</v>
      </c>
      <c r="F1111" s="21" t="s">
        <v>18</v>
      </c>
      <c r="G1111" s="36" t="s">
        <v>28</v>
      </c>
      <c r="H1111" s="61">
        <v>45383</v>
      </c>
      <c r="I1111" s="43">
        <f>IF(F1111="是",VLOOKUP(G1111,[105]Sheet2!A:C,3,FALSE),VLOOKUP(G1111,[105]Sheet2!A:B,2,FALSE))</f>
        <v>800</v>
      </c>
      <c r="J1111" s="40" t="s">
        <v>20</v>
      </c>
      <c r="K1111" s="69"/>
    </row>
    <row r="1112" customHeight="1" spans="1:11">
      <c r="A1112" s="21">
        <v>1108</v>
      </c>
      <c r="B1112" s="21" t="s">
        <v>1167</v>
      </c>
      <c r="C1112" s="87" t="s">
        <v>1205</v>
      </c>
      <c r="D1112" s="87" t="s">
        <v>1232</v>
      </c>
      <c r="E1112" s="88" t="s">
        <v>17</v>
      </c>
      <c r="F1112" s="21" t="s">
        <v>18</v>
      </c>
      <c r="G1112" s="36" t="s">
        <v>22</v>
      </c>
      <c r="H1112" s="61">
        <v>45444</v>
      </c>
      <c r="I1112" s="43">
        <f>IF(F1112="是",VLOOKUP(G1112,[105]Sheet2!A:C,3,FALSE),VLOOKUP(G1112,[105]Sheet2!A:B,2,FALSE))</f>
        <v>600</v>
      </c>
      <c r="J1112" s="40" t="s">
        <v>20</v>
      </c>
      <c r="K1112" s="69"/>
    </row>
    <row r="1113" customHeight="1" spans="1:11">
      <c r="A1113" s="21">
        <v>1109</v>
      </c>
      <c r="B1113" s="21" t="s">
        <v>1167</v>
      </c>
      <c r="C1113" s="87" t="s">
        <v>1199</v>
      </c>
      <c r="D1113" s="87" t="s">
        <v>1233</v>
      </c>
      <c r="E1113" s="88" t="s">
        <v>17</v>
      </c>
      <c r="F1113" s="21" t="s">
        <v>18</v>
      </c>
      <c r="G1113" s="36" t="s">
        <v>22</v>
      </c>
      <c r="H1113" s="61">
        <v>45323</v>
      </c>
      <c r="I1113" s="43">
        <f>IF(F1113="是",VLOOKUP(G1113,[105]Sheet2!A:C,3,FALSE),VLOOKUP(G1113,[105]Sheet2!A:B,2,FALSE))</f>
        <v>600</v>
      </c>
      <c r="J1113" s="40" t="s">
        <v>20</v>
      </c>
      <c r="K1113" s="69"/>
    </row>
    <row r="1114" customHeight="1" spans="1:11">
      <c r="A1114" s="21">
        <v>1110</v>
      </c>
      <c r="B1114" s="21" t="s">
        <v>1167</v>
      </c>
      <c r="C1114" s="87" t="s">
        <v>1234</v>
      </c>
      <c r="D1114" s="87" t="s">
        <v>1235</v>
      </c>
      <c r="E1114" s="88" t="s">
        <v>17</v>
      </c>
      <c r="F1114" s="21" t="s">
        <v>18</v>
      </c>
      <c r="G1114" s="36" t="s">
        <v>89</v>
      </c>
      <c r="H1114" s="61">
        <v>45323</v>
      </c>
      <c r="I1114" s="43">
        <f>IF(F1114="是",VLOOKUP(G1114,[105]Sheet2!A:C,3,FALSE),VLOOKUP(G1114,[105]Sheet2!A:B,2,FALSE))</f>
        <v>800</v>
      </c>
      <c r="J1114" s="40" t="s">
        <v>20</v>
      </c>
      <c r="K1114" s="69"/>
    </row>
    <row r="1115" customHeight="1" spans="1:11">
      <c r="A1115" s="21">
        <v>1111</v>
      </c>
      <c r="B1115" s="21" t="s">
        <v>1167</v>
      </c>
      <c r="C1115" s="87" t="s">
        <v>1181</v>
      </c>
      <c r="D1115" s="87" t="s">
        <v>1236</v>
      </c>
      <c r="E1115" s="88" t="s">
        <v>17</v>
      </c>
      <c r="F1115" s="21" t="s">
        <v>18</v>
      </c>
      <c r="G1115" s="36" t="s">
        <v>353</v>
      </c>
      <c r="H1115" s="61">
        <v>45383</v>
      </c>
      <c r="I1115" s="43">
        <f>IF(F1115="是",VLOOKUP(G1115,[105]Sheet2!A:C,3,FALSE),VLOOKUP(G1115,[105]Sheet2!A:B,2,FALSE))</f>
        <v>800</v>
      </c>
      <c r="J1115" s="40" t="s">
        <v>20</v>
      </c>
      <c r="K1115" s="69"/>
    </row>
    <row r="1116" customHeight="1" spans="1:11">
      <c r="A1116" s="21">
        <v>1112</v>
      </c>
      <c r="B1116" s="21" t="s">
        <v>1167</v>
      </c>
      <c r="C1116" s="87" t="s">
        <v>1199</v>
      </c>
      <c r="D1116" s="87" t="s">
        <v>1237</v>
      </c>
      <c r="E1116" s="88" t="s">
        <v>17</v>
      </c>
      <c r="F1116" s="21" t="s">
        <v>18</v>
      </c>
      <c r="G1116" s="36" t="s">
        <v>28</v>
      </c>
      <c r="H1116" s="61">
        <v>45292</v>
      </c>
      <c r="I1116" s="43">
        <f>IF(F1116="是",VLOOKUP(G1116,[105]Sheet2!A:C,3,FALSE),VLOOKUP(G1116,[105]Sheet2!A:B,2,FALSE))</f>
        <v>800</v>
      </c>
      <c r="J1116" s="40" t="s">
        <v>20</v>
      </c>
      <c r="K1116" s="69"/>
    </row>
    <row r="1117" customHeight="1" spans="1:11">
      <c r="A1117" s="21">
        <v>1113</v>
      </c>
      <c r="B1117" s="21" t="s">
        <v>1167</v>
      </c>
      <c r="C1117" s="87" t="s">
        <v>1170</v>
      </c>
      <c r="D1117" s="87" t="s">
        <v>1238</v>
      </c>
      <c r="E1117" s="88" t="s">
        <v>17</v>
      </c>
      <c r="F1117" s="21" t="s">
        <v>18</v>
      </c>
      <c r="G1117" s="36" t="s">
        <v>22</v>
      </c>
      <c r="H1117" s="61">
        <v>45323</v>
      </c>
      <c r="I1117" s="43">
        <f>IF(F1117="是",VLOOKUP(G1117,[105]Sheet2!A:C,3,FALSE),VLOOKUP(G1117,[105]Sheet2!A:B,2,FALSE))</f>
        <v>600</v>
      </c>
      <c r="J1117" s="40" t="s">
        <v>20</v>
      </c>
      <c r="K1117" s="69"/>
    </row>
    <row r="1118" customHeight="1" spans="1:11">
      <c r="A1118" s="21">
        <v>1114</v>
      </c>
      <c r="B1118" s="21" t="s">
        <v>1167</v>
      </c>
      <c r="C1118" s="87" t="s">
        <v>1170</v>
      </c>
      <c r="D1118" s="87" t="s">
        <v>1239</v>
      </c>
      <c r="E1118" s="88" t="s">
        <v>17</v>
      </c>
      <c r="F1118" s="21" t="s">
        <v>18</v>
      </c>
      <c r="G1118" s="36" t="s">
        <v>353</v>
      </c>
      <c r="H1118" s="61">
        <v>45383</v>
      </c>
      <c r="I1118" s="43">
        <f>IF(F1118="是",VLOOKUP(G1118,[105]Sheet2!A:C,3,FALSE),VLOOKUP(G1118,[105]Sheet2!A:B,2,FALSE))</f>
        <v>800</v>
      </c>
      <c r="J1118" s="40" t="s">
        <v>20</v>
      </c>
      <c r="K1118" s="69"/>
    </row>
    <row r="1119" customHeight="1" spans="1:11">
      <c r="A1119" s="21">
        <v>1115</v>
      </c>
      <c r="B1119" s="21" t="s">
        <v>1167</v>
      </c>
      <c r="C1119" s="87" t="s">
        <v>1170</v>
      </c>
      <c r="D1119" s="87" t="s">
        <v>1240</v>
      </c>
      <c r="E1119" s="88" t="s">
        <v>17</v>
      </c>
      <c r="F1119" s="21" t="s">
        <v>18</v>
      </c>
      <c r="G1119" s="36" t="s">
        <v>22</v>
      </c>
      <c r="H1119" s="61">
        <v>45352</v>
      </c>
      <c r="I1119" s="43">
        <f>IF(F1119="是",VLOOKUP(G1119,[105]Sheet2!A:C,3,FALSE),VLOOKUP(G1119,[105]Sheet2!A:B,2,FALSE))</f>
        <v>600</v>
      </c>
      <c r="J1119" s="40" t="s">
        <v>20</v>
      </c>
      <c r="K1119" s="69"/>
    </row>
    <row r="1120" customHeight="1" spans="1:11">
      <c r="A1120" s="21">
        <v>1116</v>
      </c>
      <c r="B1120" s="21" t="s">
        <v>1167</v>
      </c>
      <c r="C1120" s="87" t="s">
        <v>1170</v>
      </c>
      <c r="D1120" s="87" t="s">
        <v>1241</v>
      </c>
      <c r="E1120" s="88" t="s">
        <v>17</v>
      </c>
      <c r="F1120" s="21" t="s">
        <v>18</v>
      </c>
      <c r="G1120" s="36" t="s">
        <v>252</v>
      </c>
      <c r="H1120" s="61">
        <v>45444</v>
      </c>
      <c r="I1120" s="43">
        <f>IF(F1120="是",VLOOKUP(G1120,[105]Sheet2!A:C,3,FALSE),VLOOKUP(G1120,[105]Sheet2!A:B,2,FALSE))</f>
        <v>800</v>
      </c>
      <c r="J1120" s="40" t="s">
        <v>20</v>
      </c>
      <c r="K1120" s="69"/>
    </row>
    <row r="1121" customHeight="1" spans="1:11">
      <c r="A1121" s="21">
        <v>1117</v>
      </c>
      <c r="B1121" s="21" t="s">
        <v>1167</v>
      </c>
      <c r="C1121" s="87" t="s">
        <v>1170</v>
      </c>
      <c r="D1121" s="87" t="s">
        <v>1242</v>
      </c>
      <c r="E1121" s="88" t="s">
        <v>17</v>
      </c>
      <c r="F1121" s="21" t="s">
        <v>18</v>
      </c>
      <c r="G1121" s="36" t="s">
        <v>252</v>
      </c>
      <c r="H1121" s="61">
        <v>45444</v>
      </c>
      <c r="I1121" s="43">
        <f>IF(F1121="是",VLOOKUP(G1121,[105]Sheet2!A:C,3,FALSE),VLOOKUP(G1121,[105]Sheet2!A:B,2,FALSE))</f>
        <v>800</v>
      </c>
      <c r="J1121" s="40" t="s">
        <v>20</v>
      </c>
      <c r="K1121" s="69"/>
    </row>
    <row r="1122" customHeight="1" spans="1:11">
      <c r="A1122" s="21">
        <v>1118</v>
      </c>
      <c r="B1122" s="21" t="s">
        <v>1167</v>
      </c>
      <c r="C1122" s="87" t="s">
        <v>1243</v>
      </c>
      <c r="D1122" s="87" t="s">
        <v>1244</v>
      </c>
      <c r="E1122" s="88" t="s">
        <v>17</v>
      </c>
      <c r="F1122" s="21" t="s">
        <v>18</v>
      </c>
      <c r="G1122" s="36" t="s">
        <v>1245</v>
      </c>
      <c r="H1122" s="61">
        <v>45444</v>
      </c>
      <c r="I1122" s="43">
        <f>IF(F1122="是",VLOOKUP(G1122,[105]Sheet2!A:C,3,FALSE),VLOOKUP(G1122,[105]Sheet2!A:B,2,FALSE))</f>
        <v>800</v>
      </c>
      <c r="J1122" s="40" t="s">
        <v>20</v>
      </c>
      <c r="K1122" s="69"/>
    </row>
    <row r="1123" customHeight="1" spans="1:11">
      <c r="A1123" s="21">
        <v>1119</v>
      </c>
      <c r="B1123" s="21" t="s">
        <v>1167</v>
      </c>
      <c r="C1123" s="87" t="s">
        <v>1186</v>
      </c>
      <c r="D1123" s="87" t="s">
        <v>1246</v>
      </c>
      <c r="E1123" s="88" t="s">
        <v>17</v>
      </c>
      <c r="F1123" s="21" t="s">
        <v>18</v>
      </c>
      <c r="G1123" s="36" t="s">
        <v>22</v>
      </c>
      <c r="H1123" s="61">
        <v>45323</v>
      </c>
      <c r="I1123" s="43">
        <f>IF(F1123="是",VLOOKUP(G1123,[105]Sheet2!A:C,3,FALSE),VLOOKUP(G1123,[105]Sheet2!A:B,2,FALSE))</f>
        <v>600</v>
      </c>
      <c r="J1123" s="40" t="s">
        <v>20</v>
      </c>
      <c r="K1123" s="69"/>
    </row>
    <row r="1124" customHeight="1" spans="1:11">
      <c r="A1124" s="21">
        <v>1120</v>
      </c>
      <c r="B1124" s="21" t="s">
        <v>1167</v>
      </c>
      <c r="C1124" s="87" t="s">
        <v>1170</v>
      </c>
      <c r="D1124" s="87" t="s">
        <v>1247</v>
      </c>
      <c r="E1124" s="88" t="s">
        <v>17</v>
      </c>
      <c r="F1124" s="21" t="s">
        <v>18</v>
      </c>
      <c r="G1124" s="36" t="s">
        <v>25</v>
      </c>
      <c r="H1124" s="61">
        <v>45323</v>
      </c>
      <c r="I1124" s="43">
        <f>IF(F1124="是",VLOOKUP(G1124,[105]Sheet2!A:C,3,FALSE),VLOOKUP(G1124,[105]Sheet2!A:B,2,FALSE))</f>
        <v>800</v>
      </c>
      <c r="J1124" s="40" t="s">
        <v>20</v>
      </c>
      <c r="K1124" s="69"/>
    </row>
    <row r="1125" customHeight="1" spans="1:12">
      <c r="A1125" s="21">
        <v>1121</v>
      </c>
      <c r="B1125" s="21" t="s">
        <v>1167</v>
      </c>
      <c r="C1125" s="87" t="s">
        <v>1170</v>
      </c>
      <c r="D1125" s="87" t="s">
        <v>1248</v>
      </c>
      <c r="E1125" s="88" t="s">
        <v>17</v>
      </c>
      <c r="F1125" s="21" t="s">
        <v>18</v>
      </c>
      <c r="G1125" s="36" t="s">
        <v>22</v>
      </c>
      <c r="H1125" s="61">
        <v>45323</v>
      </c>
      <c r="I1125" s="43">
        <f>IF(F1125="是",VLOOKUP(G1125,[105]Sheet2!A:C,3,FALSE),VLOOKUP(G1125,[105]Sheet2!A:B,2,FALSE))</f>
        <v>600</v>
      </c>
      <c r="J1125" s="40" t="s">
        <v>20</v>
      </c>
      <c r="K1125" s="69"/>
      <c r="L1125" s="91"/>
    </row>
    <row r="1126" customHeight="1" spans="1:11">
      <c r="A1126" s="21">
        <v>1122</v>
      </c>
      <c r="B1126" s="21" t="s">
        <v>1167</v>
      </c>
      <c r="C1126" s="87" t="s">
        <v>1170</v>
      </c>
      <c r="D1126" s="87" t="s">
        <v>1249</v>
      </c>
      <c r="E1126" s="88" t="s">
        <v>17</v>
      </c>
      <c r="F1126" s="21" t="s">
        <v>18</v>
      </c>
      <c r="G1126" s="36" t="s">
        <v>22</v>
      </c>
      <c r="H1126" s="61">
        <v>45352</v>
      </c>
      <c r="I1126" s="43">
        <f>IF(F1126="是",VLOOKUP(G1126,[105]Sheet2!A:C,3,FALSE),VLOOKUP(G1126,[105]Sheet2!A:B,2,FALSE))</f>
        <v>600</v>
      </c>
      <c r="J1126" s="40" t="s">
        <v>20</v>
      </c>
      <c r="K1126" s="69"/>
    </row>
    <row r="1127" customHeight="1" spans="1:11">
      <c r="A1127" s="21">
        <v>1123</v>
      </c>
      <c r="B1127" s="21" t="s">
        <v>1167</v>
      </c>
      <c r="C1127" s="87" t="s">
        <v>1170</v>
      </c>
      <c r="D1127" s="87" t="s">
        <v>1250</v>
      </c>
      <c r="E1127" s="88" t="s">
        <v>17</v>
      </c>
      <c r="F1127" s="21" t="s">
        <v>18</v>
      </c>
      <c r="G1127" s="36" t="s">
        <v>51</v>
      </c>
      <c r="H1127" s="61">
        <v>45352</v>
      </c>
      <c r="I1127" s="43">
        <f>IF(F1127="是",VLOOKUP(G1127,[105]Sheet2!A:C,3,FALSE),VLOOKUP(G1127,[105]Sheet2!A:B,2,FALSE))</f>
        <v>600</v>
      </c>
      <c r="J1127" s="40" t="s">
        <v>20</v>
      </c>
      <c r="K1127" s="69"/>
    </row>
    <row r="1128" customHeight="1" spans="1:11">
      <c r="A1128" s="21">
        <v>1124</v>
      </c>
      <c r="B1128" s="21" t="s">
        <v>1167</v>
      </c>
      <c r="C1128" s="87" t="s">
        <v>1170</v>
      </c>
      <c r="D1128" s="87" t="s">
        <v>1251</v>
      </c>
      <c r="E1128" s="88" t="s">
        <v>17</v>
      </c>
      <c r="F1128" s="21" t="s">
        <v>18</v>
      </c>
      <c r="G1128" s="36" t="s">
        <v>211</v>
      </c>
      <c r="H1128" s="61">
        <v>45352</v>
      </c>
      <c r="I1128" s="43">
        <f>IF(F1128="是",VLOOKUP(G1128,[105]Sheet2!A:C,3,FALSE),VLOOKUP(G1128,[105]Sheet2!A:B,2,FALSE))</f>
        <v>800</v>
      </c>
      <c r="J1128" s="40" t="s">
        <v>20</v>
      </c>
      <c r="K1128" s="69"/>
    </row>
    <row r="1129" customHeight="1" spans="1:11">
      <c r="A1129" s="21">
        <v>1125</v>
      </c>
      <c r="B1129" s="21" t="s">
        <v>1167</v>
      </c>
      <c r="C1129" s="87" t="s">
        <v>1170</v>
      </c>
      <c r="D1129" s="87" t="s">
        <v>1252</v>
      </c>
      <c r="E1129" s="88" t="s">
        <v>17</v>
      </c>
      <c r="F1129" s="21" t="s">
        <v>18</v>
      </c>
      <c r="G1129" s="36" t="s">
        <v>257</v>
      </c>
      <c r="H1129" s="61">
        <v>45352</v>
      </c>
      <c r="I1129" s="43">
        <f>IF(F1129="是",VLOOKUP(G1129,[105]Sheet2!A:C,3,FALSE),VLOOKUP(G1129,[105]Sheet2!A:B,2,FALSE))</f>
        <v>800</v>
      </c>
      <c r="J1129" s="40" t="s">
        <v>20</v>
      </c>
      <c r="K1129" s="69"/>
    </row>
    <row r="1130" ht="42" customHeight="1" spans="1:11">
      <c r="A1130" s="62" t="s">
        <v>1253</v>
      </c>
      <c r="B1130" s="89"/>
      <c r="C1130" s="89"/>
      <c r="D1130" s="89"/>
      <c r="E1130" s="89"/>
      <c r="F1130" s="89"/>
      <c r="G1130" s="89"/>
      <c r="H1130" s="90"/>
      <c r="I1130" s="92">
        <f>SUM(I5:I1129)</f>
        <v>734600</v>
      </c>
      <c r="J1130" s="62"/>
      <c r="K1130" s="90"/>
    </row>
  </sheetData>
  <autoFilter ref="A4:J1130">
    <extLst/>
  </autoFilter>
  <mergeCells count="3">
    <mergeCell ref="A2:K2"/>
    <mergeCell ref="A1130:H1130"/>
    <mergeCell ref="J1130:K1130"/>
  </mergeCells>
  <conditionalFormatting sqref="D208">
    <cfRule type="duplicateValues" dxfId="0" priority="39"/>
  </conditionalFormatting>
  <conditionalFormatting sqref="D216">
    <cfRule type="duplicateValues" dxfId="0" priority="36"/>
  </conditionalFormatting>
  <conditionalFormatting sqref="D401">
    <cfRule type="duplicateValues" dxfId="0" priority="26"/>
  </conditionalFormatting>
  <conditionalFormatting sqref="D404">
    <cfRule type="duplicateValues" dxfId="0" priority="25"/>
  </conditionalFormatting>
  <conditionalFormatting sqref="D412">
    <cfRule type="duplicateValues" dxfId="0" priority="24"/>
  </conditionalFormatting>
  <conditionalFormatting sqref="D645">
    <cfRule type="duplicateValues" dxfId="0" priority="22"/>
  </conditionalFormatting>
  <conditionalFormatting sqref="D787">
    <cfRule type="duplicateValues" dxfId="0" priority="19"/>
  </conditionalFormatting>
  <conditionalFormatting sqref="D788">
    <cfRule type="duplicateValues" dxfId="0" priority="18"/>
  </conditionalFormatting>
  <conditionalFormatting sqref="D789">
    <cfRule type="duplicateValues" dxfId="0" priority="17"/>
  </conditionalFormatting>
  <conditionalFormatting sqref="D790">
    <cfRule type="duplicateValues" dxfId="0" priority="16"/>
  </conditionalFormatting>
  <conditionalFormatting sqref="D791">
    <cfRule type="duplicateValues" dxfId="0" priority="15"/>
  </conditionalFormatting>
  <conditionalFormatting sqref="D793">
    <cfRule type="duplicateValues" dxfId="0" priority="14"/>
  </conditionalFormatting>
  <conditionalFormatting sqref="D204:D205">
    <cfRule type="duplicateValues" dxfId="0" priority="300"/>
  </conditionalFormatting>
  <conditionalFormatting sqref="D226:D227">
    <cfRule type="duplicateValues" dxfId="0" priority="34"/>
  </conditionalFormatting>
  <conditionalFormatting sqref="D649:D650">
    <cfRule type="duplicateValues" dxfId="0" priority="21"/>
  </conditionalFormatting>
  <conditionalFormatting sqref="D655:D660">
    <cfRule type="duplicateValues" dxfId="0" priority="20"/>
  </conditionalFormatting>
  <dataValidations count="89">
    <dataValidation type="list" allowBlank="1" showInputMessage="1" showErrorMessage="1" sqref="G11">
      <formula1>[6]Sheet2!#REF!</formula1>
    </dataValidation>
    <dataValidation type="list" allowBlank="1" showInputMessage="1" showErrorMessage="1" sqref="G33 G31:G32">
      <formula1>[18]Sheet2!#REF!</formula1>
    </dataValidation>
    <dataValidation type="list" allowBlank="1" showInputMessage="1" showErrorMessage="1" sqref="F5 F6 F7 F8 F11 F12 F13 F14 F15 F19 F20 F24 F28 F29 F31 F34 F35 F36 F37 F38 F39 F40 F41 F42 F43 F44 F45 F46 F47 F48 F49 F53 F61 F62 F63 F64 F65 F66 F67 F68 F69 F70 F71 F72 F73 F74 F75 F76 F77 F78 F79 F80 F81 F82 F83 F84 F85 F86 F87 F90 F91 F92 F93 F94 F95 F96 F97 F98 F99 F152 F155 F156 F157 F158 F159 F169 F170 F185 F186 F187 F193 F194 F198 F199 F200 F201 F202 F203 F205 F216 F231 F236 F239 F241 F367 F667 F672 F1000 F1001 F1002 F1003 F1022 F1023 F1024 F1029 F1034 F1035 F1036 F1038 F1039 F1040 F1041 F1042 F1043 F1047 F1053 F1060 F1061 F1062 F1099 F1129 F9:F10 F16:F18 F21:F23 F32:F33 F50:F51 F54:F55 F58:F60 F100:F110 F124:F151 F153:F154 F160:F168 F171:F179 F180:F184 F195:F196 F207:F212 F218:F221 F226:F227 F243:F284 F369:F401 F404:F410 F412:F415 F418:F475 F477:F589 F595:F604 F612:F646 F648:F652 F654:F655 F658:F659 F669:F670 F674:F677 F684:F780 F781:F934 F936:F937 F939:F993 F994:F999 F1004:F1006 F1007:F1009 F1010:F1016 F1017:F1019 F1020:F1021 F1025:F1026 F1027:F1028 F1030:F1032 F1045:F1046 F1048:F1050 F1051:F1052 F1054:F1055 F1056:F1059 F1063:F1070 F1071:F1072 F1073:F1098 F1100:F1128">
      <formula1>"是,否"</formula1>
    </dataValidation>
    <dataValidation type="list" allowBlank="1" showInputMessage="1" showErrorMessage="1" sqref="G243 G247:G249">
      <formula1>[63]Sheet2!#REF!</formula1>
    </dataValidation>
    <dataValidation type="list" allowBlank="1" showInputMessage="1" showErrorMessage="1" sqref="G13 G36 G39 G9:G10">
      <formula1>[22]Sheet2!#REF!</formula1>
    </dataValidation>
    <dataValidation type="list" allowBlank="1" showInputMessage="1" showErrorMessage="1" sqref="G64">
      <formula1>[31]Sheet2!#REF!</formula1>
    </dataValidation>
    <dataValidation type="list" allowBlank="1" showInputMessage="1" showErrorMessage="1" sqref="G5">
      <formula1>[3]Sheet2!#REF!</formula1>
    </dataValidation>
    <dataValidation type="list" allowBlank="1" showInputMessage="1" showErrorMessage="1" sqref="G1099">
      <formula1>[104]Sheet2!#REF!</formula1>
    </dataValidation>
    <dataValidation type="list" allowBlank="1" showInputMessage="1" showErrorMessage="1" sqref="E9 E12 E13 E33 E53 E54 E55 E63 E73 E74 E75 E76 E77 E78 E79 E80 E81 E87 E88 E89 E93 E94 E185 E186 E187 E193 E194 E1020 E1028 E1029 E1030 E1031 E1099 E1100 E5:E8 E10:E11 E14:E26 E27:E29 E30:E32 E34:E35 E36:E38 E39:E40 E41:E42 E43:E44 E45:E49 E50:E51 E56:E60 E61:E62 E64:E72 E82:E86 E90:E92 E95:E114 E124:E151 E152:E154 E155:E184 E188:E192 E195:E196 E1017:E1019 E1021:E1025 E1026:E1027 E1032:E1053 E1054:E1059 E1060:E1070 E1071:E1072 E1073:E1098 E1101:E1129">
      <formula1>"脱贫劳动力,脱贫不稳定户,边缘易致贫户,突发严重困难户"</formula1>
    </dataValidation>
    <dataValidation type="list" allowBlank="1" showInputMessage="1" showErrorMessage="1" sqref="G781 G736:G780">
      <formula1>[86]Sheet2!#REF!</formula1>
    </dataValidation>
    <dataValidation type="list" allowBlank="1" showInputMessage="1" showErrorMessage="1" sqref="G937 G253:G267">
      <formula1>[68]Sheet2!#REF!</formula1>
    </dataValidation>
    <dataValidation type="list" allowBlank="1" showInputMessage="1" showErrorMessage="1" sqref="G6">
      <formula1>[4]Sheet2!#REF!</formula1>
    </dataValidation>
    <dataValidation type="list" allowBlank="1" showInputMessage="1" showErrorMessage="1" sqref="G7 G8">
      <formula1>[5]Sheet2!#REF!</formula1>
    </dataValidation>
    <dataValidation type="list" allowBlank="1" showInputMessage="1" showErrorMessage="1" sqref="G12">
      <formula1>[7]Sheet2!#REF!</formula1>
    </dataValidation>
    <dataValidation type="list" allowBlank="1" showInputMessage="1" showErrorMessage="1" sqref="G14">
      <formula1>[8]Sheet2!#REF!</formula1>
    </dataValidation>
    <dataValidation type="list" allowBlank="1" showInputMessage="1" showErrorMessage="1" sqref="G96">
      <formula1>[46]Sheet2!#REF!</formula1>
    </dataValidation>
    <dataValidation type="list" allowBlank="1" showInputMessage="1" showErrorMessage="1" sqref="G15">
      <formula1>[9]Sheet2!#REF!</formula1>
    </dataValidation>
    <dataValidation type="list" allowBlank="1" showInputMessage="1" showErrorMessage="1" sqref="G19">
      <formula1>[11]Sheet2!#REF!</formula1>
    </dataValidation>
    <dataValidation type="list" allowBlank="1" showInputMessage="1" showErrorMessage="1" sqref="G20">
      <formula1>[12]Sheet2!#REF!</formula1>
    </dataValidation>
    <dataValidation type="list" allowBlank="1" showInputMessage="1" showErrorMessage="1" sqref="G24">
      <formula1>[14]Sheet2!#REF!</formula1>
    </dataValidation>
    <dataValidation type="list" allowBlank="1" showInputMessage="1" showErrorMessage="1" sqref="G28">
      <formula1>[15]Sheet2!#REF!</formula1>
    </dataValidation>
    <dataValidation type="list" allowBlank="1" showInputMessage="1" showErrorMessage="1" sqref="G16:G18">
      <formula1>[10]Sheet2!#REF!</formula1>
    </dataValidation>
    <dataValidation type="list" allowBlank="1" showInputMessage="1" showErrorMessage="1" sqref="G93">
      <formula1>[44]Sheet2!#REF!</formula1>
    </dataValidation>
    <dataValidation type="list" allowBlank="1" showInputMessage="1" showErrorMessage="1" sqref="G34">
      <formula1>[19]Sheet2!#REF!</formula1>
    </dataValidation>
    <dataValidation type="list" allowBlank="1" showInputMessage="1" showErrorMessage="1" sqref="G72">
      <formula1>[37]Sheet2!#REF!</formula1>
    </dataValidation>
    <dataValidation type="list" allowBlank="1" showInputMessage="1" showErrorMessage="1" sqref="G35 G29:G30">
      <formula1>[23]Sheet2!#REF!</formula1>
    </dataValidation>
    <dataValidation type="list" allowBlank="1" showInputMessage="1" showErrorMessage="1" sqref="G90">
      <formula1>[42]Sheet2!#REF!</formula1>
    </dataValidation>
    <dataValidation type="list" allowBlank="1" showInputMessage="1" showErrorMessage="1" sqref="G40">
      <formula1>[21]Sheet2!#REF!</formula1>
    </dataValidation>
    <dataValidation type="list" allowBlank="1" showInputMessage="1" showErrorMessage="1" sqref="G58">
      <formula1>[24]Sheet2!#REF!</formula1>
    </dataValidation>
    <dataValidation type="list" allowBlank="1" showInputMessage="1" showErrorMessage="1" sqref="G66">
      <formula1>[32]Sheet2!#REF!</formula1>
    </dataValidation>
    <dataValidation type="list" allowBlank="1" showInputMessage="1" showErrorMessage="1" sqref="G61">
      <formula1>[26]Sheet2!#REF!</formula1>
    </dataValidation>
    <dataValidation type="list" allowBlank="1" showInputMessage="1" showErrorMessage="1" sqref="G62">
      <formula1>[29]Sheet2!#REF!</formula1>
    </dataValidation>
    <dataValidation type="list" allowBlank="1" showInputMessage="1" showErrorMessage="1" sqref="G63">
      <formula1>[30]Sheet2!#REF!</formula1>
    </dataValidation>
    <dataValidation type="list" allowBlank="1" showInputMessage="1" showErrorMessage="1" sqref="G70:G71">
      <formula1>[36]Sheet2!#REF!</formula1>
    </dataValidation>
    <dataValidation type="list" allowBlank="1" showInputMessage="1" showErrorMessage="1" sqref="G65">
      <formula1>[35]Sheet2!#REF!</formula1>
    </dataValidation>
    <dataValidation type="list" allowBlank="1" showInputMessage="1" showErrorMessage="1" sqref="G69">
      <formula1>[34]Sheet2!#REF!</formula1>
    </dataValidation>
    <dataValidation type="list" allowBlank="1" showInputMessage="1" showErrorMessage="1" sqref="G21:G23">
      <formula1>[13]Sheet2!#REF!</formula1>
    </dataValidation>
    <dataValidation type="list" allowBlank="1" showInputMessage="1" showErrorMessage="1" sqref="G376">
      <formula1>[73]Sheet2!#REF!</formula1>
    </dataValidation>
    <dataValidation type="list" allowBlank="1" showInputMessage="1" showErrorMessage="1" sqref="G100:G110">
      <formula1>[107]Sheet2!#REF!</formula1>
    </dataValidation>
    <dataValidation type="list" allowBlank="1" showInputMessage="1" showErrorMessage="1" sqref="G95">
      <formula1>[48]Sheet2!#REF!</formula1>
    </dataValidation>
    <dataValidation type="list" allowBlank="1" showInputMessage="1" showErrorMessage="1" sqref="G79">
      <formula1>[38]Sheet2!#REF!</formula1>
    </dataValidation>
    <dataValidation type="list" allowBlank="1" showInputMessage="1" showErrorMessage="1" sqref="G589 G597">
      <formula1>[79]Sheet2!#REF!</formula1>
    </dataValidation>
    <dataValidation type="list" allowBlank="1" showInputMessage="1" showErrorMessage="1" sqref="G99">
      <formula1>[50]Sheet2!#REF!</formula1>
    </dataValidation>
    <dataValidation type="list" allowBlank="1" showInputMessage="1" showErrorMessage="1" sqref="G82">
      <formula1>[51]Sheet2!#REF!</formula1>
    </dataValidation>
    <dataValidation type="list" allowBlank="1" showInputMessage="1" showErrorMessage="1" sqref="G83 G85">
      <formula1>[40]Sheet2!#REF!</formula1>
    </dataValidation>
    <dataValidation type="list" allowBlank="1" showInputMessage="1" showErrorMessage="1" sqref="G169">
      <formula1>[55]Sheet2!#REF!</formula1>
    </dataValidation>
    <dataValidation type="list" allowBlank="1" showInputMessage="1" showErrorMessage="1" sqref="G86">
      <formula1>[39]Sheet2!#REF!</formula1>
    </dataValidation>
    <dataValidation type="list" allowBlank="1" showInputMessage="1" showErrorMessage="1" sqref="G87">
      <formula1>[41]Sheet2!#REF!</formula1>
    </dataValidation>
    <dataValidation type="list" allowBlank="1" showInputMessage="1" showErrorMessage="1" sqref="G94">
      <formula1>[45]Sheet2!#REF!</formula1>
    </dataValidation>
    <dataValidation type="list" allowBlank="1" showInputMessage="1" showErrorMessage="1" sqref="G251:G252">
      <formula1>[65]Sheet2!#REF!</formula1>
    </dataValidation>
    <dataValidation type="list" allowBlank="1" showInputMessage="1" showErrorMessage="1" sqref="G170:G179 G180:G184">
      <formula1>[56]Sheet2!#REF!</formula1>
    </dataValidation>
    <dataValidation type="list" allowBlank="1" showInputMessage="1" showErrorMessage="1" sqref="G97">
      <formula1>[47]Sheet2!#REF!</formula1>
    </dataValidation>
    <dataValidation type="list" allowBlank="1" showInputMessage="1" showErrorMessage="1" sqref="G98">
      <formula1>[49]Sheet2!#REF!</formula1>
    </dataValidation>
    <dataValidation type="list" allowBlank="1" showInputMessage="1" showErrorMessage="1" sqref="G250">
      <formula1>[64]Sheet2!#REF!</formula1>
    </dataValidation>
    <dataValidation type="list" allowBlank="1" showInputMessage="1" showErrorMessage="1" sqref="G942 G984 G939:G940 G945:G946 G953:G982 G986:G993">
      <formula1>[109]Sheet2!#REF!</formula1>
    </dataValidation>
    <dataValidation type="list" allowBlank="1" showInputMessage="1" showErrorMessage="1" sqref="G268">
      <formula1>[66]Sheet2!#REF!</formula1>
    </dataValidation>
    <dataValidation type="list" allowBlank="1" showInputMessage="1" showErrorMessage="1" sqref="G367">
      <formula1>[71]Sheet2!#REF!</formula1>
    </dataValidation>
    <dataValidation type="list" allowBlank="1" showInputMessage="1" showErrorMessage="1" sqref="G369 G358:G360">
      <formula1>[69]Sheet2!#REF!</formula1>
    </dataValidation>
    <dataValidation type="list" allowBlank="1" showInputMessage="1" showErrorMessage="1" sqref="G370 G362:G366">
      <formula1>[70]Sheet2!#REF!</formula1>
    </dataValidation>
    <dataValidation type="list" allowBlank="1" showInputMessage="1" showErrorMessage="1" sqref="G372">
      <formula1>[72]Sheet2!#REF!</formula1>
    </dataValidation>
    <dataValidation type="list" allowBlank="1" showInputMessage="1" showErrorMessage="1" sqref="G427 G429:G439 G447:G448">
      <formula1>[76]Sheet2!#REF!</formula1>
    </dataValidation>
    <dataValidation type="list" allowBlank="1" showInputMessage="1" showErrorMessage="1" sqref="G526 G549 G561 G573 G575 G536:G543">
      <formula1>[78]Sheet2!#REF!</formula1>
    </dataValidation>
    <dataValidation type="list" allowBlank="1" showInputMessage="1" showErrorMessage="1" sqref="G792 G783:G785">
      <formula1>[87]Sheet2!#REF!</formula1>
    </dataValidation>
    <dataValidation type="list" allowBlank="1" showInputMessage="1" showErrorMessage="1" sqref="G807 G812 G819 G836 G841 G814:G815 G881:G882">
      <formula1>[88]Sheet2!#REF!</formula1>
    </dataValidation>
    <dataValidation type="list" allowBlank="1" showInputMessage="1" showErrorMessage="1" sqref="G1000">
      <formula1>[94]Sheet2!#REF!</formula1>
    </dataValidation>
    <dataValidation type="list" allowBlank="1" showInputMessage="1" showErrorMessage="1" sqref="G1129 G1062:G1070 G1071:G1072 G1073:G1098 G1100:G1128">
      <formula1>[105]Sheet2!#REF!</formula1>
    </dataValidation>
    <dataValidation type="list" allowBlank="1" showInputMessage="1" showErrorMessage="1" sqref="G786:G791">
      <formula1>[2]Sheet2!#REF!</formula1>
    </dataValidation>
    <dataValidation type="list" allowBlank="1" showInputMessage="1" showErrorMessage="1" sqref="G37:G38">
      <formula1>[20]Sheet2!#REF!</formula1>
    </dataValidation>
    <dataValidation type="list" allowBlank="1" showInputMessage="1" showErrorMessage="1" sqref="G50:G51">
      <formula1>[27]Sheet2!#REF!</formula1>
    </dataValidation>
    <dataValidation type="list" allowBlank="1" showInputMessage="1" showErrorMessage="1" sqref="G53:G55">
      <formula1>[28]Sheet2!#REF!</formula1>
    </dataValidation>
    <dataValidation type="list" allowBlank="1" showInputMessage="1" showErrorMessage="1" sqref="G59:G60">
      <formula1>[25]Sheet2!#REF!</formula1>
    </dataValidation>
    <dataValidation type="list" allowBlank="1" showInputMessage="1" showErrorMessage="1" sqref="G67:G68">
      <formula1>[33]Sheet2!#REF!</formula1>
    </dataValidation>
    <dataValidation type="list" allowBlank="1" showInputMessage="1" showErrorMessage="1" sqref="G91:G92">
      <formula1>[43]Sheet2!#REF!</formula1>
    </dataValidation>
    <dataValidation type="list" allowBlank="1" showInputMessage="1" showErrorMessage="1" sqref="G152:G154">
      <formula1>[53]Sheet2!#REF!</formula1>
    </dataValidation>
    <dataValidation type="list" allowBlank="1" showInputMessage="1" showErrorMessage="1" sqref="G155:G156">
      <formula1>[61]Sheet2!#REF!</formula1>
    </dataValidation>
    <dataValidation type="list" allowBlank="1" showInputMessage="1" showErrorMessage="1" sqref="G206:G231">
      <formula1>[62]Sheet2!#REF!</formula1>
    </dataValidation>
    <dataValidation type="list" allowBlank="1" showInputMessage="1" showErrorMessage="1" sqref="G270:G279 G281:G284">
      <formula1>[67]Sheet2!#REF!</formula1>
    </dataValidation>
    <dataValidation type="list" allowBlank="1" showInputMessage="1" showErrorMessage="1" sqref="G377:G378">
      <formula1>[1]Sheet2!#REF!</formula1>
    </dataValidation>
    <dataValidation type="list" allowBlank="1" showInputMessage="1" showErrorMessage="1" sqref="G379:G399">
      <formula1>[74]Sheet2!#REF!</formula1>
    </dataValidation>
    <dataValidation type="list" allowBlank="1" showInputMessage="1" showErrorMessage="1" sqref="G401:G421">
      <formula1>[75]Sheet2!#REF!</formula1>
    </dataValidation>
    <dataValidation type="list" allowBlank="1" showInputMessage="1" showErrorMessage="1" sqref="G449:G458">
      <formula1>'[108]#REF'!#REF!</formula1>
    </dataValidation>
    <dataValidation type="list" allowBlank="1" showInputMessage="1" showErrorMessage="1" sqref="G459:G469 G471:G475">
      <formula1>[77]Sheet2!#REF!</formula1>
    </dataValidation>
    <dataValidation type="list" allowBlank="1" showInputMessage="1" showErrorMessage="1" sqref="G612:G635">
      <formula1>[80]Sheet2!#REF!</formula1>
    </dataValidation>
    <dataValidation type="list" allowBlank="1" showInputMessage="1" showErrorMessage="1" sqref="G636:G640">
      <formula1>[81]Sheet2!#REF!</formula1>
    </dataValidation>
    <dataValidation type="list" allowBlank="1" showInputMessage="1" showErrorMessage="1" sqref="G684:G699">
      <formula1>[82]Sheet2!#REF!</formula1>
    </dataValidation>
    <dataValidation type="list" allowBlank="1" showInputMessage="1" showErrorMessage="1" sqref="G700:G710 G714:G715">
      <formula1>[83]Sheet2!#REF!</formula1>
    </dataValidation>
    <dataValidation type="list" allowBlank="1" showInputMessage="1" showErrorMessage="1" sqref="G716:G728">
      <formula1>[84]Sheet2!#REF!</formula1>
    </dataValidation>
    <dataValidation type="list" allowBlank="1" showInputMessage="1" showErrorMessage="1" sqref="G729:G735">
      <formula1>[85]Sheet2!#REF!</formula1>
    </dataValidation>
    <dataValidation type="list" allowBlank="1" showInputMessage="1" showErrorMessage="1" sqref="G994:G998">
      <formula1>[93]Sheet2!#REF!</formula1>
    </dataValidation>
  </dataValidations>
  <printOptions horizontalCentered="1"/>
  <pageMargins left="0.550694444444444" right="0.550694444444444" top="0.984027777777778" bottom="0.984027777777778" header="0.236111111111111" footer="0.156944444444444"/>
  <pageSetup paperSize="9" scale="60" fitToHeight="0" orientation="landscape" horizontalDpi="600"/>
  <headerFooter alignWithMargins="0">
    <oddFooter>&amp;C第 &amp;P 页，共 &amp;N 页</oddFooter>
  </headerFooter>
  <drawing r:id="rId1"/>
  <legacyDrawing r:id="rId2"/>
  <oleObjects>
    <mc:AlternateContent xmlns:mc="http://schemas.openxmlformats.org/markup-compatibility/2006">
      <mc:Choice Requires="x14">
        <oleObject shapeId="1025" progId="StaticMetafile" r:id="rId3">
          <objectPr defaultSize="0" r:id="rId4">
            <anchor moveWithCells="1" sizeWithCells="1">
              <from>
                <xdr:col>6</xdr:col>
                <xdr:colOff>1414145</xdr:colOff>
                <xdr:row>678</xdr:row>
                <xdr:rowOff>352425</xdr:rowOff>
              </from>
              <to>
                <xdr:col>7</xdr:col>
                <xdr:colOff>223520</xdr:colOff>
                <xdr:row>679</xdr:row>
                <xdr:rowOff>171450</xdr:rowOff>
              </to>
            </anchor>
          </objectPr>
        </oleObject>
      </mc:Choice>
      <mc:Fallback>
        <oleObject shapeId="1025" progId="StaticMetafile" r:id="rId3"/>
      </mc:Fallback>
    </mc:AlternateContent>
    <mc:AlternateContent xmlns:mc="http://schemas.openxmlformats.org/markup-compatibility/2006">
      <mc:Choice Requires="x14">
        <oleObject shapeId="1026" progId="StaticMetafile" r:id="rId5">
          <objectPr defaultSize="0" r:id="rId4">
            <anchor moveWithCells="1" sizeWithCells="1">
              <from>
                <xdr:col>6</xdr:col>
                <xdr:colOff>1414145</xdr:colOff>
                <xdr:row>677</xdr:row>
                <xdr:rowOff>352425</xdr:rowOff>
              </from>
              <to>
                <xdr:col>7</xdr:col>
                <xdr:colOff>223520</xdr:colOff>
                <xdr:row>678</xdr:row>
                <xdr:rowOff>171450</xdr:rowOff>
              </to>
            </anchor>
          </objectPr>
        </oleObject>
      </mc:Choice>
      <mc:Fallback>
        <oleObject shapeId="1026" progId="StaticMetafile"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workbookViewId="0">
      <selection activeCell="D34" sqref="D34"/>
    </sheetView>
  </sheetViews>
  <sheetFormatPr defaultColWidth="9" defaultRowHeight="14.25" outlineLevelCol="2"/>
  <cols>
    <col min="1" max="1" width="17" customWidth="1"/>
  </cols>
  <sheetData>
    <row r="1" spans="1:3">
      <c r="A1" t="s">
        <v>1254</v>
      </c>
      <c r="B1" t="s">
        <v>1255</v>
      </c>
      <c r="C1" t="s">
        <v>1256</v>
      </c>
    </row>
    <row r="2" spans="1:3">
      <c r="A2" s="1" t="s">
        <v>1257</v>
      </c>
      <c r="B2" s="1">
        <v>800</v>
      </c>
      <c r="C2" s="1">
        <f t="shared" ref="C2:C35" si="0">B2/2</f>
        <v>400</v>
      </c>
    </row>
    <row r="3" spans="1:3">
      <c r="A3" s="1" t="s">
        <v>199</v>
      </c>
      <c r="B3" s="1">
        <v>800</v>
      </c>
      <c r="C3" s="1">
        <f t="shared" si="0"/>
        <v>400</v>
      </c>
    </row>
    <row r="4" spans="1:3">
      <c r="A4" s="1" t="s">
        <v>1258</v>
      </c>
      <c r="B4" s="1">
        <v>800</v>
      </c>
      <c r="C4" s="1">
        <f t="shared" si="0"/>
        <v>400</v>
      </c>
    </row>
    <row r="5" spans="1:3">
      <c r="A5" s="1" t="s">
        <v>705</v>
      </c>
      <c r="B5" s="1">
        <v>800</v>
      </c>
      <c r="C5" s="1">
        <f t="shared" si="0"/>
        <v>400</v>
      </c>
    </row>
    <row r="6" spans="1:3">
      <c r="A6" s="1" t="s">
        <v>1259</v>
      </c>
      <c r="B6" s="1">
        <v>800</v>
      </c>
      <c r="C6" s="1">
        <f t="shared" si="0"/>
        <v>400</v>
      </c>
    </row>
    <row r="7" spans="1:3">
      <c r="A7" s="1" t="s">
        <v>93</v>
      </c>
      <c r="B7" s="1">
        <v>800</v>
      </c>
      <c r="C7" s="1">
        <f t="shared" si="0"/>
        <v>400</v>
      </c>
    </row>
    <row r="8" spans="1:3">
      <c r="A8" s="1" t="s">
        <v>561</v>
      </c>
      <c r="B8" s="1">
        <v>800</v>
      </c>
      <c r="C8" s="1">
        <f t="shared" si="0"/>
        <v>400</v>
      </c>
    </row>
    <row r="9" spans="1:3">
      <c r="A9" s="1" t="s">
        <v>1260</v>
      </c>
      <c r="B9" s="1">
        <v>800</v>
      </c>
      <c r="C9" s="1">
        <f t="shared" si="0"/>
        <v>400</v>
      </c>
    </row>
    <row r="10" spans="1:3">
      <c r="A10" s="1" t="s">
        <v>585</v>
      </c>
      <c r="B10" s="1">
        <v>800</v>
      </c>
      <c r="C10" s="1">
        <f t="shared" si="0"/>
        <v>400</v>
      </c>
    </row>
    <row r="11" spans="1:3">
      <c r="A11" s="1" t="s">
        <v>451</v>
      </c>
      <c r="B11" s="1">
        <v>800</v>
      </c>
      <c r="C11" s="1">
        <f t="shared" si="0"/>
        <v>400</v>
      </c>
    </row>
    <row r="12" spans="1:3">
      <c r="A12" s="1" t="s">
        <v>252</v>
      </c>
      <c r="B12" s="1">
        <v>800</v>
      </c>
      <c r="C12" s="1">
        <f t="shared" si="0"/>
        <v>400</v>
      </c>
    </row>
    <row r="13" spans="1:3">
      <c r="A13" s="1" t="s">
        <v>51</v>
      </c>
      <c r="B13" s="1">
        <v>600</v>
      </c>
      <c r="C13" s="1">
        <f t="shared" si="0"/>
        <v>300</v>
      </c>
    </row>
    <row r="14" spans="1:3">
      <c r="A14" s="1" t="s">
        <v>353</v>
      </c>
      <c r="B14" s="1">
        <v>800</v>
      </c>
      <c r="C14" s="1">
        <f t="shared" si="0"/>
        <v>400</v>
      </c>
    </row>
    <row r="15" spans="1:3">
      <c r="A15" s="1" t="s">
        <v>25</v>
      </c>
      <c r="B15" s="1">
        <v>800</v>
      </c>
      <c r="C15" s="1">
        <f t="shared" si="0"/>
        <v>400</v>
      </c>
    </row>
    <row r="16" spans="1:3">
      <c r="A16" s="1" t="s">
        <v>211</v>
      </c>
      <c r="B16" s="1">
        <v>800</v>
      </c>
      <c r="C16" s="1">
        <f t="shared" si="0"/>
        <v>400</v>
      </c>
    </row>
    <row r="17" spans="1:3">
      <c r="A17" s="1" t="s">
        <v>700</v>
      </c>
      <c r="B17" s="1">
        <v>600</v>
      </c>
      <c r="C17" s="1">
        <f t="shared" si="0"/>
        <v>300</v>
      </c>
    </row>
    <row r="18" spans="1:3">
      <c r="A18" s="1" t="s">
        <v>89</v>
      </c>
      <c r="B18" s="1">
        <v>800</v>
      </c>
      <c r="C18" s="1">
        <f t="shared" si="0"/>
        <v>400</v>
      </c>
    </row>
    <row r="19" spans="1:3">
      <c r="A19" s="1" t="s">
        <v>1261</v>
      </c>
      <c r="B19" s="1">
        <v>800</v>
      </c>
      <c r="C19" s="1">
        <f t="shared" si="0"/>
        <v>400</v>
      </c>
    </row>
    <row r="20" spans="1:3">
      <c r="A20" s="1" t="s">
        <v>1262</v>
      </c>
      <c r="B20" s="1">
        <v>800</v>
      </c>
      <c r="C20" s="1">
        <f t="shared" si="0"/>
        <v>400</v>
      </c>
    </row>
    <row r="21" spans="1:3">
      <c r="A21" s="1" t="s">
        <v>1263</v>
      </c>
      <c r="B21" s="1">
        <v>800</v>
      </c>
      <c r="C21" s="1">
        <f t="shared" si="0"/>
        <v>400</v>
      </c>
    </row>
    <row r="22" spans="1:3">
      <c r="A22" s="1" t="s">
        <v>288</v>
      </c>
      <c r="B22" s="1">
        <v>800</v>
      </c>
      <c r="C22" s="1">
        <f t="shared" si="0"/>
        <v>400</v>
      </c>
    </row>
    <row r="23" spans="1:3">
      <c r="A23" s="1" t="s">
        <v>28</v>
      </c>
      <c r="B23" s="1">
        <v>800</v>
      </c>
      <c r="C23" s="1">
        <f t="shared" si="0"/>
        <v>400</v>
      </c>
    </row>
    <row r="24" spans="1:3">
      <c r="A24" s="1" t="s">
        <v>257</v>
      </c>
      <c r="B24" s="1">
        <v>800</v>
      </c>
      <c r="C24" s="1">
        <f t="shared" si="0"/>
        <v>400</v>
      </c>
    </row>
    <row r="25" spans="1:3">
      <c r="A25" s="1" t="s">
        <v>22</v>
      </c>
      <c r="B25" s="1">
        <v>600</v>
      </c>
      <c r="C25" s="1">
        <f t="shared" si="0"/>
        <v>300</v>
      </c>
    </row>
    <row r="26" spans="1:3">
      <c r="A26" s="1" t="s">
        <v>19</v>
      </c>
      <c r="B26" s="1">
        <v>800</v>
      </c>
      <c r="C26" s="1">
        <f t="shared" si="0"/>
        <v>400</v>
      </c>
    </row>
    <row r="27" spans="1:3">
      <c r="A27" s="1" t="s">
        <v>189</v>
      </c>
      <c r="B27" s="1">
        <v>800</v>
      </c>
      <c r="C27" s="1">
        <f t="shared" si="0"/>
        <v>400</v>
      </c>
    </row>
    <row r="28" spans="1:3">
      <c r="A28" s="1" t="s">
        <v>1264</v>
      </c>
      <c r="B28" s="1">
        <v>800</v>
      </c>
      <c r="C28" s="1">
        <f t="shared" si="0"/>
        <v>400</v>
      </c>
    </row>
    <row r="29" spans="1:3">
      <c r="A29" s="1" t="s">
        <v>902</v>
      </c>
      <c r="B29" s="1">
        <v>800</v>
      </c>
      <c r="C29" s="1">
        <f t="shared" si="0"/>
        <v>400</v>
      </c>
    </row>
    <row r="30" spans="1:3">
      <c r="A30" s="1" t="s">
        <v>1265</v>
      </c>
      <c r="B30" s="1">
        <v>800</v>
      </c>
      <c r="C30" s="1">
        <f t="shared" si="0"/>
        <v>400</v>
      </c>
    </row>
    <row r="31" spans="1:3">
      <c r="A31" s="1" t="s">
        <v>1266</v>
      </c>
      <c r="B31" s="1">
        <v>800</v>
      </c>
      <c r="C31" s="1">
        <f t="shared" si="0"/>
        <v>400</v>
      </c>
    </row>
    <row r="32" spans="1:3">
      <c r="A32" s="2" t="s">
        <v>1267</v>
      </c>
      <c r="B32" s="1">
        <v>800</v>
      </c>
      <c r="C32" s="1">
        <f t="shared" si="0"/>
        <v>400</v>
      </c>
    </row>
    <row r="33" spans="1:3">
      <c r="A33" s="2" t="s">
        <v>615</v>
      </c>
      <c r="B33" s="1">
        <v>800</v>
      </c>
      <c r="C33" s="1">
        <f t="shared" si="0"/>
        <v>400</v>
      </c>
    </row>
    <row r="34" spans="1:3">
      <c r="A34" s="1" t="s">
        <v>1268</v>
      </c>
      <c r="B34" s="1">
        <v>800</v>
      </c>
      <c r="C34" s="1">
        <f t="shared" si="0"/>
        <v>400</v>
      </c>
    </row>
    <row r="35" spans="1:3">
      <c r="A35" s="3" t="s">
        <v>1245</v>
      </c>
      <c r="B35" s="3">
        <v>800</v>
      </c>
      <c r="C35" s="1">
        <f t="shared" si="0"/>
        <v>400</v>
      </c>
    </row>
  </sheetData>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NetdiskSupbooks xmlns="http://www.wps.cn/et/2019/netdiskSupbooks">
  <NetdiskSupbook Target="file:///G:\Users\Administrator\Documents\WPSDrive\29293583\WPS云盘\2023年驻村工作\2023交通补贴材料\3（零工类）步头屯卢泉交通补贴\附件6：鹿寨县前往广西区外务工的脱贫劳动力一次性往返交通补助花名册2.xlsx" FileId="233145153735" NetdiskName="yunwps"/>
</NetdiskSupbooks>
</file>

<file path=customXml/itemProps1.xml><?xml version="1.0" encoding="utf-8"?>
<ds:datastoreItem xmlns:ds="http://schemas.openxmlformats.org/officeDocument/2006/customXml" ds:itemID="{8CA11897-456E-43AF-AC28-93E1BBEC0A59}">
  <ds:schemaRefs>
    <ds:schemaRef ds:uri="http://www.wps.cn/et/2019/netdiskSupbooks"/>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鹿寨县2024年脱贫劳动力跨省就业一次性交通补助花名册（第一批</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1996-12-17T01:32:00Z</dcterms:created>
  <cp:lastPrinted>2021-10-29T09:28:00Z</cp:lastPrinted>
  <dcterms:modified xsi:type="dcterms:W3CDTF">2024-08-27T02:13:54Z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ICV">
    <vt:lpwstr>A4847CC56FAB4219A41F2C4963BDAF4B_13</vt:lpwstr>
  </property>
  <property fmtid="{D5CDD505-2E9C-101B-9397-08002B2CF9AE}" pid="4" name="KSOReadingLayout">
    <vt:bool>true</vt:bool>
  </property>
</Properties>
</file>